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ndra\Downloads\"/>
    </mc:Choice>
  </mc:AlternateContent>
  <xr:revisionPtr revIDLastSave="0" documentId="13_ncr:1_{46DF913C-F3E3-4F69-9017-3360EA60EABF}" xr6:coauthVersionLast="47" xr6:coauthVersionMax="47" xr10:uidLastSave="{00000000-0000-0000-0000-000000000000}"/>
  <bookViews>
    <workbookView xWindow="-120" yWindow="-120" windowWidth="20730" windowHeight="11040" activeTab="1" xr2:uid="{2CC72D40-831F-4D30-B716-1ABFC4498115}"/>
  </bookViews>
  <sheets>
    <sheet name="F 29 Anverso" sheetId="1" r:id="rId1"/>
    <sheet name="F29 Reverso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name="\0">[1]CORMONET!#REF!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[2]Deducc!#REF!</definedName>
    <definedName name="\i">#REF!</definedName>
    <definedName name="\m">#N/A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x">#REF!</definedName>
    <definedName name="\z">#REF!</definedName>
    <definedName name="_____PPM1" hidden="1">{#N/A,#N/A,FALSE,"Aging Summary";#N/A,#N/A,FALSE,"Ratio Analysis";#N/A,#N/A,FALSE,"Test 120 Day Accts";#N/A,#N/A,FALSE,"Tickmarks"}</definedName>
    <definedName name="___DAT1">'[3]Asesoria RRHH'!#REF!</definedName>
    <definedName name="___DAT10">'[3]Asesoria RRHH'!#REF!</definedName>
    <definedName name="___DAT11">'[3]Asesoria RRHH'!#REF!</definedName>
    <definedName name="___DAT12">'[4]Asesoria RRHH'!$A$3:$A$13</definedName>
    <definedName name="___DAT13">'[3]Asesoria RRHH'!#REF!</definedName>
    <definedName name="___DAT14">'[4]Asesoria RRHH'!$C$3:$C$13</definedName>
    <definedName name="___DAT15">'[3]Asesoria RRHH'!#REF!</definedName>
    <definedName name="___DAT16">'[3]Asesoria RRHH'!#REF!</definedName>
    <definedName name="___DAT17">'[3]Asesoria RRHH'!#REF!</definedName>
    <definedName name="___DAT18">'[3]Asesoria RRHH'!#REF!</definedName>
    <definedName name="___DAT19">'[3]Asesoria RRHH'!#REF!</definedName>
    <definedName name="___DAT2">'[3]Asesoria RRHH'!#REF!</definedName>
    <definedName name="___DAT20">#REF!</definedName>
    <definedName name="___DAT21">'[5]Sft SAP'!#REF!</definedName>
    <definedName name="___DAT22">#REF!</definedName>
    <definedName name="___DAT23">#REF!</definedName>
    <definedName name="___DAT24">#REF!</definedName>
    <definedName name="___DAT3">'[3]Asesoria RRHH'!#REF!</definedName>
    <definedName name="___DAT4">'[6]2208001001'!$D$27</definedName>
    <definedName name="___DAT5">'[3]Asesoria RRHH'!#REF!</definedName>
    <definedName name="___DAT6">'[3]Asesoria RRHH'!#REF!</definedName>
    <definedName name="___DAT7">'[3]Asesoria RRHH'!#REF!</definedName>
    <definedName name="___DAT8">'[3]Asesoria RRHH'!#REF!</definedName>
    <definedName name="___DAT9">'[3]Asesoria RRHH'!#REF!</definedName>
    <definedName name="___PPM1" hidden="1">{#N/A,#N/A,FALSE,"Aging Summary";#N/A,#N/A,FALSE,"Ratio Analysis";#N/A,#N/A,FALSE,"Test 120 Day Accts";#N/A,#N/A,FALSE,"Tickmarks"}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LBL_A" hidden="1">'[7]7_6'!#REF!</definedName>
    <definedName name="__123Graph_LBL_AGraph1" hidden="1">'[7]7_6'!#REF!</definedName>
    <definedName name="__123Graph_LBL_B" hidden="1">'[7]7_6'!#REF!</definedName>
    <definedName name="__123Graph_LBL_BGraph1" hidden="1">'[7]7_6'!#REF!</definedName>
    <definedName name="__123Graph_X" hidden="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C">[8]Precios!$H$7</definedName>
    <definedName name="__GAS09" hidden="1">[8]ANIM!#REF!</definedName>
    <definedName name="__iba02">'[9]Impuestos Diferidos '!#REF!</definedName>
    <definedName name="__PPM1" hidden="1">{#N/A,#N/A,FALSE,"Aging Summary";#N/A,#N/A,FALSE,"Ratio Analysis";#N/A,#N/A,FALSE,"Test 120 Day Accts";#N/A,#N/A,FALSE,"Tickmarks"}</definedName>
    <definedName name="__r">#REF!</definedName>
    <definedName name="__uf1">#REF!</definedName>
    <definedName name="__ui78421">#REF!</definedName>
    <definedName name="_1.">#REF!</definedName>
    <definedName name="_123Graph_C" hidden="1">#REF!</definedName>
    <definedName name="_2._3.">#REF!</definedName>
    <definedName name="_22A">#REF!</definedName>
    <definedName name="_22B">#REF!</definedName>
    <definedName name="_43">#REF!</definedName>
    <definedName name="_46A">#REF!</definedName>
    <definedName name="_46B">#REF!</definedName>
    <definedName name="_5._6.">#REF!</definedName>
    <definedName name="_A2" hidden="1">{#N/A,#N/A,FALSE,"Aging Summary";#N/A,#N/A,FALSE,"Ratio Analysis";#N/A,#N/A,FALSE,"Test 120 Day Accts";#N/A,#N/A,FALSE,"Tickmarks"}</definedName>
    <definedName name="_ACT1">#REF!</definedName>
    <definedName name="_ACT10">#REF!</definedName>
    <definedName name="_ACT11">#REF!</definedName>
    <definedName name="_ACT12">#REF!</definedName>
    <definedName name="_ACT2">#REF!</definedName>
    <definedName name="_ACT3">#REF!</definedName>
    <definedName name="_ACT4">#REF!</definedName>
    <definedName name="_ACT5">#REF!</definedName>
    <definedName name="_ACT6">#REF!</definedName>
    <definedName name="_ACT7">#REF!</definedName>
    <definedName name="_ACT8">#REF!</definedName>
    <definedName name="_ACT9">#REF!</definedName>
    <definedName name="_ALT_X">#REF!</definedName>
    <definedName name="_AMO_ContentDefinition_914824063" hidden="1">"'Partitions:7'"</definedName>
    <definedName name="_AMO_ContentDefinition_914824063.0" hidden="1">"'&lt;ContentDefinition name=""SASApp:REFCPRE.Estudio_InvBonoPrestador"" rsid=""914824063"" type=""Dataset"" format=""REPORTXML"" imgfmt=""ACTIVEX"" created=""11/30/2011 17:02:40"" modifed=""05/02/2012 16:56:32"" user=""maria gutierrez"" apply=""True"" t'"</definedName>
    <definedName name="_AMO_ContentDefinition_914824063.1" hidden="1">"'hread=""BACKGROUND"" css=""C:\Program Files\SAS\SharedFiles(32)\BIClientStyles\4.2\Festival.css"" range=""SASApp_REFCPRE_Estudio_InvBonoPr_2"" auto=""False"" xTime=""00:00:00.0468000"" rTime=""00:00:04.3368000"" bgnew=""False"" nFmt=""True"" grphS'"</definedName>
    <definedName name="_AMO_ContentDefinition_914824063.2" hidden="1">"'et=""True"" imgY=""0"" imgX=""0""&gt;_x000D_
  &lt;files /&gt;_x000D_
  &lt;param n=""DisplayName"" v=""SASApp:REFCPRE.Estudio_InvBonoPrestador"" /&gt;_x000D_
  &lt;param n=""AMO_Version"" v=""4.2"" /&gt;_x000D_
  &lt;param n=""DataSourceType"" v=""SAS DATASET"" /&gt;_x000D_
  &lt;param n=""SASFilter"" v=""""'"</definedName>
    <definedName name="_AMO_ContentDefinition_914824063.3" hidden="1">"' /&gt;_x000D_
  &lt;param n=""OpenDataInto"" v=""ExistingWorksheet"" /&gt;_x000D_
  &lt;param n=""MoreSheetsForRows"" v=""False"" /&gt;_x000D_
  &lt;param n=""CredKey"" v=""ESTUDIO_INVBONOPRESTADOR&amp;#x1;SASApp&amp;#x1;LibCierrePrestaciones"" /&gt;_x000D_
  &lt;param n=""ClassName"" v=""SAS.OfficeAddin.'"</definedName>
    <definedName name="_AMO_ContentDefinition_914824063.4" hidden="1">"'DataViewItem"" /&gt;_x000D_
  &lt;param n=""ServerName"" v=""SASApp"" /&gt;_x000D_
  &lt;param n=""DataSource"" v=""&amp;lt;SasDataSource Version=&amp;quot;4.2&amp;quot; Type=&amp;quot;SAS.Servers.Dataset&amp;quot; Svr=&amp;quot;SASApp&amp;quot; Lib=&amp;quot;REFCPRE&amp;quot; FilterDS=&amp;quot;&amp;amp;lt;?xml versi'"</definedName>
    <definedName name="_AMO_ContentDefinition_914824063.5" hidden="1">"'on=&amp;amp;quot;1.0&amp;amp;quot;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Name=&amp;quot;Estudio_InvBonoPrestador&amp;quot; /&amp;g'"</definedName>
    <definedName name="_AMO_ContentDefinition_914824063.6" hidden="1">"'t;"" /&gt;_x000D_
  &lt;ExcelXMLOptions AdjColWidths=""True"" RowOpt=""InsertCells"" ColOpt=""InsertCells"" /&gt;_x000D_
&lt;/ContentDefinition&gt;'"</definedName>
    <definedName name="_AMO_ContentLocation_914824063__A1" hidden="1">"'Partitions:3'"</definedName>
    <definedName name="_AMO_ContentLocation_914824063__A1.0" hidden="1">"'&lt;ContentLocation path=""A1"" rsid=""914824063"" tag="""" fid=""0""&gt;&lt;param n=""ColNamesAll"" v=""Marca|Periodo|Prestador|DV_Prestador|Nombre_Prestador|Tipo_Bono|Origen_Atencion|Tipo_Atencion|Tipo_Beneficio|Dental_Capitado|Cant_Bonos|Total_Prestacion|To'"</definedName>
    <definedName name="_AMO_ContentLocation_914824063__A1.1" hidden="1">"'tal_Bonificado|Total_Copago|Total_Rendido|"" /&gt;&lt;param n=""VarCount"" v=""15"" /&gt;&lt;param n=""DataInfo"" v=""false"" /&gt;&lt;param n=""ObsColumn"" v=""false"" /&gt;&lt;param n=""DataRowCount"" v=""16705"" /&gt;&lt;param n=""DataColCount"" v=""15"" /&gt;&lt;param n=""_NumRo'"</definedName>
    <definedName name="_AMO_ContentLocation_914824063__A1.2" hidden="1">"'ws"" v=""16705"" /&gt;&lt;param n=""_NumCols"" v=""15"" /&gt;&lt;param n=""SASDataState"" v=""none"" /&gt;&lt;param n=""SASDataStart"" v=""1"" /&gt;&lt;param n=""SASDataEnd"" v=""16704"" /&gt;&lt;/ContentLocation&gt;'"</definedName>
    <definedName name="_AMO_RefreshMultipleList" hidden="1">"'331765894 377635823 914824063'"</definedName>
    <definedName name="_AMO_SingleObject_160816975__A1" hidden="1">[10]DatosDos!#REF!</definedName>
    <definedName name="_AMO_SingleObject_868495913__A1" hidden="1">[10]DatosDos!#REF!</definedName>
    <definedName name="_AMO_XmlVersion" hidden="1">"'1'"</definedName>
    <definedName name="_AUC14bea23f398d402f9fec28677c7575b1" hidden="1">#REF!</definedName>
    <definedName name="_AUC19006f3d21d0476a9d0b40d14d11aa84" hidden="1">#REF!</definedName>
    <definedName name="_AUC1ade48618c734751afcb5287f7404ac1" hidden="1">#REF!</definedName>
    <definedName name="_AUC211aaefc79fb41d3b8a07db4222282f9" hidden="1">#REF!</definedName>
    <definedName name="_AUC49fe27293844461282fab00fd64f4d40" hidden="1">#REF!</definedName>
    <definedName name="_AUC63bd32a7c9f940e091c2da5a20c4011e" hidden="1">#REF!</definedName>
    <definedName name="_AUC8749c8c252e949bb94a745450c54d04a" hidden="1">#REF!</definedName>
    <definedName name="_AUCb2683aba45c54442a305e8330849767d" hidden="1">#REF!</definedName>
    <definedName name="_AUCc1f596b2e4e049fc967b12bbfed20816" hidden="1">#REF!</definedName>
    <definedName name="_AUCc45394643f2d43cd9261d66712b9a1a0" hidden="1">#REF!</definedName>
    <definedName name="_AUCda95bad85d1c46e6945e9dc55c67f986" hidden="1">#REF!</definedName>
    <definedName name="_AUCe04ab7be14bc4e3f920148e186caa7f1" hidden="1">#REF!</definedName>
    <definedName name="_bco1">[9]empresa!#REF!</definedName>
    <definedName name="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DAT1">'[11]Asesoria RRHH'!#REF!</definedName>
    <definedName name="_DAT10">'[11]Asesoria RRHH'!#REF!</definedName>
    <definedName name="_DAT11">'[11]Asesoria RRHH'!#REF!</definedName>
    <definedName name="_DAT12">'[3]Asesoria RRHH'!$A$3:$A$13</definedName>
    <definedName name="_DAT13">'[11]Asesoria RRHH'!#REF!</definedName>
    <definedName name="_DAT14">'[3]Asesoria RRHH'!$C$3:$C$13</definedName>
    <definedName name="_DAT15">'[11]Asesoria RRHH'!#REF!</definedName>
    <definedName name="_DAT16">'[11]Asesoria RRHH'!#REF!</definedName>
    <definedName name="_DAT17">'[11]Asesoria RRHH'!#REF!</definedName>
    <definedName name="_DAT18">'[11]Asesoria RRHH'!#REF!</definedName>
    <definedName name="_DAT19">'[11]Asesoria RRHH'!#REF!</definedName>
    <definedName name="_DAT2">'[11]Asesoria RRHH'!#REF!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'[11]Asesoria RRHH'!#REF!</definedName>
    <definedName name="_DAT30">#REF!</definedName>
    <definedName name="_DAT4">'[12]2208001001'!$D$27</definedName>
    <definedName name="_DAT5">'[11]Asesoria RRHH'!#REF!</definedName>
    <definedName name="_DAT6">'[11]Asesoria RRHH'!#REF!</definedName>
    <definedName name="_DAT7">'[11]Asesoria RRHH'!#REF!</definedName>
    <definedName name="_DAT8">'[11]Asesoria RRHH'!#REF!</definedName>
    <definedName name="_DAT9">'[11]Asesoria RRHH'!#REF!</definedName>
    <definedName name="_Dist_Values" hidden="1">#REF!</definedName>
    <definedName name="_FC">[13]Precios!$H$7</definedName>
    <definedName name="_Fill" hidden="1">#REF!</definedName>
    <definedName name="_xlnm._FilterDatabase" localSheetId="0" hidden="1">'F 29 Anverso'!$AD$12:$AD$128</definedName>
    <definedName name="_GAS09" hidden="1">[8]ANIM!#REF!</definedName>
    <definedName name="_GRA21">'[14]3100'!$B$27</definedName>
    <definedName name="_ht_">#REF!</definedName>
    <definedName name="_iba02">'[15]Impuestos Diferidos '!#REF!</definedName>
    <definedName name="_ING1">[16]CMRESU99!#REF!</definedName>
    <definedName name="_ING2">[16]CMRESU99!#REF!</definedName>
    <definedName name="_ING3">[16]CMRESU99!#REF!</definedName>
    <definedName name="_ING4">[16]CMRESU99!#REF!</definedName>
    <definedName name="_ING5">[16]CMRESU99!#REF!</definedName>
    <definedName name="_ING6">[16]CMRESU99!#REF!</definedName>
    <definedName name="_ING7">[16]CMRESU99!#REF!</definedName>
    <definedName name="_inv01">[17]Balance!$D$4</definedName>
    <definedName name="_ipc1">'[18]Inicio Análisis Cuentas'!$E$26</definedName>
    <definedName name="_ipc10">'[18]Inicio Análisis Cuentas'!$E$35</definedName>
    <definedName name="_ipc4">'[18]Inicio Análisis Cuentas'!$E$29</definedName>
    <definedName name="_ipc5">'[18]Inicio Análisis Cuentas'!$E$30</definedName>
    <definedName name="_ipc7">'[18]Inicio Análisis Cuentas'!$E$32</definedName>
    <definedName name="_ISA032005" hidden="1">{#N/A,#N/A,FALSE,"Aging Summary";#N/A,#N/A,FALSE,"Ratio Analysis";#N/A,#N/A,FALSE,"Test 120 Day Accts";#N/A,#N/A,FALSE,"Tickmarks"}</definedName>
    <definedName name="_Key1" hidden="1">#REF!</definedName>
    <definedName name="_Key2" hidden="1">#REF!</definedName>
    <definedName name="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YU2">#REF!</definedName>
    <definedName name="_Order1" hidden="1">255</definedName>
    <definedName name="_Order2" hidden="1">255</definedName>
    <definedName name="_P90" hidden="1">{#N/A,#N/A,FALSE,"Aging Summary";#N/A,#N/A,FALSE,"Ratio Analysis";#N/A,#N/A,FALSE,"Test 120 Day Accts";#N/A,#N/A,FALSE,"Tickmarks"}</definedName>
    <definedName name="_PAGOS">#REF!</definedName>
    <definedName name="_Parse_Out" hidden="1">#REF!</definedName>
    <definedName name="_PPM1" hidden="1">{#N/A,#N/A,FALSE,"Aging Summary";#N/A,#N/A,FALSE,"Ratio Analysis";#N/A,#N/A,FALSE,"Test 120 Day Accts";#N/A,#N/A,FALSE,"Tickmarks"}</definedName>
    <definedName name="_r">#REF!</definedName>
    <definedName name="_Regression_Int" hidden="1">1</definedName>
    <definedName name="_rli2">#REF!</definedName>
    <definedName name="_Sort" hidden="1">#REF!</definedName>
    <definedName name="_uf1">#REF!</definedName>
    <definedName name="_ui78421">#REF!</definedName>
    <definedName name="_VPP1">#REF!</definedName>
    <definedName name="_VPP2">#REF!</definedName>
    <definedName name="_VPP3">#REF!</definedName>
    <definedName name="_XXX">#REF!</definedName>
    <definedName name="a">#REF!</definedName>
    <definedName name="A._E_INMOB._PASTOS_VERDES">#REF!</definedName>
    <definedName name="A_impresión_IM">#REF!</definedName>
    <definedName name="A_IMPRESIÚN_IM">#N/A</definedName>
    <definedName name="AA">#REF!</definedName>
    <definedName name="aaa">#REF!</definedName>
    <definedName name="AAAAA">#REF!</definedName>
    <definedName name="aaaaaa">#REF!</definedName>
    <definedName name="ABBA">#REF!</definedName>
    <definedName name="abrpr">#REF!</definedName>
    <definedName name="ACIMPTO">#REF!</definedName>
    <definedName name="ACREED">#REF!,#REF!</definedName>
    <definedName name="act">'[19]Data Sheet'!$E$16</definedName>
    <definedName name="ACTIVO">#REF!</definedName>
    <definedName name="ACTLPLAZ">#REF!,#REF!</definedName>
    <definedName name="ACTTIVOMP">#REF!</definedName>
    <definedName name="ACTUAL">#REF!</definedName>
    <definedName name="AD_Ajuste_VPP">'[18]AD Invers'!#REF!</definedName>
    <definedName name="AD_CM_Dividendos">'[18]AD Invers'!#REF!</definedName>
    <definedName name="AD_Corr_Mon_Inversion">'[18]AD Invers'!#REF!</definedName>
    <definedName name="AD_Patrim_Negativo">'[18]AD Invers'!#REF!</definedName>
    <definedName name="AD_Reconc_Utilidad.">#REF!</definedName>
    <definedName name="ADACTFIJO">#REF!</definedName>
    <definedName name="aduana">#REF!</definedName>
    <definedName name="AF">#REF!</definedName>
    <definedName name="AFP_Comisión">[20]Parametros!#REF!</definedName>
    <definedName name="AFP_Imposición">[20]Parametros!#REF!</definedName>
    <definedName name="AGOSTO" hidden="1">{"'ICE  Agosto'!$A$60:$A$64","'ICE  Agosto'!$C$67"}</definedName>
    <definedName name="agosto_2001">#REF!</definedName>
    <definedName name="agosto_2002">#REF!</definedName>
    <definedName name="agosto_2003">#REF!</definedName>
    <definedName name="agosto_2004">#REF!</definedName>
    <definedName name="agosto_2005">#REF!</definedName>
    <definedName name="AGRICOLA_DE_CAMEROS">#REF!</definedName>
    <definedName name="AGUAS_SANTIAGO_PONIENTE">#REF!</definedName>
    <definedName name="AGUAS_STGO">#REF!</definedName>
    <definedName name="AJUSTADO">#REF!</definedName>
    <definedName name="Ajuste">#REF!</definedName>
    <definedName name="Ajuste_____10">#REF!</definedName>
    <definedName name="Ajuste_1">#REF!</definedName>
    <definedName name="Ajuste_2">#REF!</definedName>
    <definedName name="ajuste_29">#REF!</definedName>
    <definedName name="Ajuste_3">#REF!</definedName>
    <definedName name="Ajuste_4">#REF!</definedName>
    <definedName name="Ajuste_5">#REF!</definedName>
    <definedName name="Ajuste_6">#REF!</definedName>
    <definedName name="Ajuste_7">#REF!</definedName>
    <definedName name="Ajuste_8">#REF!</definedName>
    <definedName name="Ajuste_9">#REF!</definedName>
    <definedName name="Ajuste1">'[21](2al5,10,11,15,16,18,19,20,22)'!#REF!</definedName>
    <definedName name="Ajuste10">#REF!</definedName>
    <definedName name="Ajuste11">#REF!</definedName>
    <definedName name="Ajuste11a">#REF!</definedName>
    <definedName name="Ajuste12">#REF!</definedName>
    <definedName name="Ajuste13">#REF!</definedName>
    <definedName name="Ajuste14">#REF!</definedName>
    <definedName name="Ajuste15">#REF!</definedName>
    <definedName name="Ajuste16">#REF!</definedName>
    <definedName name="Ajuste17">#REF!</definedName>
    <definedName name="Ajuste18">#REF!</definedName>
    <definedName name="Ajuste21">#REF!</definedName>
    <definedName name="Ajuste22">#REF!</definedName>
    <definedName name="Ajuste23">#REF!</definedName>
    <definedName name="Ajuste24">#REF!</definedName>
    <definedName name="Ajuste27">#REF!</definedName>
    <definedName name="ajuste28.">#REF!</definedName>
    <definedName name="AJUSTE29">#REF!</definedName>
    <definedName name="ajuste30">#REF!</definedName>
    <definedName name="Ajuste6">'[21](2al5,10,11,15,16,18,19,20,22)'!#REF!</definedName>
    <definedName name="Ajuste7">'[21](2al5,10,11,15,16,18,19,20,22)'!#REF!</definedName>
    <definedName name="Ajuste8">'[21](2al5,10,11,15,16,18,19,20,22)'!#REF!</definedName>
    <definedName name="ajustebrp">#REF!</definedName>
    <definedName name="AJUSTES_CERJ_MAYOR">#REF!</definedName>
    <definedName name="AJUSTES_CERJ_MENOR">#REF!</definedName>
    <definedName name="AJUSTES_CHILECTRA">#REF!</definedName>
    <definedName name="AJUSTES_DISTR_MAYOR">#REF!</definedName>
    <definedName name="AJUSTES_ENDESA">#REF!</definedName>
    <definedName name="AJUSTES_RIOMAIPO">#REF!</definedName>
    <definedName name="AjusteXXXX10">#REF!</definedName>
    <definedName name="alcibiades" hidden="1">{#N/A,#N/A,FALSE,"BALANCE";#N/A,#N/A,FALSE,"BALACOMP"}</definedName>
    <definedName name="ALE" hidden="1">{#N/A,#N/A,FALSE,"Aging Summary";#N/A,#N/A,FALSE,"Ratio Analysis";#N/A,#N/A,FALSE,"Test 120 Day Accts";#N/A,#N/A,FALSE,"Tickmarks"}</definedName>
    <definedName name="alitafon">[22]Pencahue!$E$12</definedName>
    <definedName name="Aloj_Int">#REF!</definedName>
    <definedName name="Aloj_Nac">#REF!</definedName>
    <definedName name="ALTAS2003" hidden="1">{#N/A,#N/A,FALSE,"Aging Summary";#N/A,#N/A,FALSE,"Ratio Analysis";#N/A,#N/A,FALSE,"Test 120 Day Accts";#N/A,#N/A,FALSE,"Tickmarks"}</definedName>
    <definedName name="AMOGOPM">#REF!</definedName>
    <definedName name="Amort_SurvaleursFF">#REF!</definedName>
    <definedName name="AMORTIZ">#REF!</definedName>
    <definedName name="amortización">[22]Hoja1!$D$3:$D$8</definedName>
    <definedName name="AMOTMV">#REF!</definedName>
    <definedName name="AMPLA">#REF!</definedName>
    <definedName name="AMPLA_">#REF!</definedName>
    <definedName name="AMPLA_INVESTIMENTOS">#REF!</definedName>
    <definedName name="AMPLA_INVESTIMENTOS_">#REF!</definedName>
    <definedName name="AN">[23]Títulos!$B$19</definedName>
    <definedName name="Anal_TMP">#REF!</definedName>
    <definedName name="ANEXO2">[24]RLI!#REF!</definedName>
    <definedName name="AnneeN">#REF!</definedName>
    <definedName name="AnneeN_1">#REF!</definedName>
    <definedName name="ANTE">#REF!</definedName>
    <definedName name="ANTE1">#REF!</definedName>
    <definedName name="ANTE2">#REF!</definedName>
    <definedName name="Año">[25]Parámetros!$B$6</definedName>
    <definedName name="AP">[23]Títulos!$B$20</definedName>
    <definedName name="Ap_Rep">#REF!</definedName>
    <definedName name="aplicacion">#REF!</definedName>
    <definedName name="aplicagif">#REF!</definedName>
    <definedName name="aprile_2001">#REF!</definedName>
    <definedName name="aprile_2002">#REF!</definedName>
    <definedName name="aprile_2003">#REF!</definedName>
    <definedName name="aprile_2004">#REF!</definedName>
    <definedName name="aprile_2005">#REF!</definedName>
    <definedName name="ARA_Threshold">#REF!</definedName>
    <definedName name="_xlnm.Print_Area" localSheetId="0">'F 29 Anverso'!$A$1:$AD$129</definedName>
    <definedName name="_xlnm.Print_Area" localSheetId="1">'F29 Reverso'!$A$1:$AI$93</definedName>
    <definedName name="_xlnm.Print_Area">'[26]D-REN02'!#REF!</definedName>
    <definedName name="AREA01">#REF!</definedName>
    <definedName name="AREA02">#REF!</definedName>
    <definedName name="AREA04">#REF!</definedName>
    <definedName name="Area1">#REF!</definedName>
    <definedName name="Area10">#REF!</definedName>
    <definedName name="Area11">#REF!</definedName>
    <definedName name="ARP_Threshold">#REF!</definedName>
    <definedName name="Arr_Int">#REF!</definedName>
    <definedName name="Arr_Nac">#REF!</definedName>
    <definedName name="ARRIEND">#REF!</definedName>
    <definedName name="ArrMaq_TMP">#REF!</definedName>
    <definedName name="ARRU">#REF!</definedName>
    <definedName name="ART">#REF!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36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EO">#REF!</definedName>
    <definedName name="Aseo_TMP">#REF!</definedName>
    <definedName name="asiento">#REF!</definedName>
    <definedName name="ASS">#REF!</definedName>
    <definedName name="ASX">'[27]BALANCE '!#REF!</definedName>
    <definedName name="auto">#REF!</definedName>
    <definedName name="Av_Rep">#REF!</definedName>
    <definedName name="Average_rate_N">'[28]General Data'!$G$11</definedName>
    <definedName name="AVvillas">'[28]Deposito a Plazo'!#REF!</definedName>
    <definedName name="Axe_Doc">#REF!</definedName>
    <definedName name="Axe_Doc1">[29]Feuil1!$A$26:$A$32</definedName>
    <definedName name="Axe_Doc2">[29]Feuil1!$A$37:$A$43</definedName>
    <definedName name="Axe_Doc3">[30]Axe_Doc!$A$25:$A$30</definedName>
    <definedName name="Axe_Doc7">[31]Axe_Doc!$A$56:$A$61</definedName>
    <definedName name="b">#REF!</definedName>
    <definedName name="BAJAS">#REF!</definedName>
    <definedName name="BAL.OCT">#REF!</definedName>
    <definedName name="BALAN" hidden="1">#REF!</definedName>
    <definedName name="Balance">#REF!</definedName>
    <definedName name="banco">'[32]#¡REF'!#REF!</definedName>
    <definedName name="Banco_Interbank">'[28]Deposito a Plazo'!#REF!</definedName>
    <definedName name="Banco_Paribas_luxembourg">'[28]Deposito a Plazo'!#REF!</definedName>
    <definedName name="Banco_Real">'[28]Deposito a Plazo'!#REF!</definedName>
    <definedName name="Banco_Santander_Santiago">'[28]Deposito a Plazo'!#REF!</definedName>
    <definedName name="Banco1">#REF!</definedName>
    <definedName name="Base_de_datos">#REF!</definedName>
    <definedName name="_xlnm.Database">#REF!</definedName>
    <definedName name="BaseDiferido">#REF!</definedName>
    <definedName name="BaseDiferidos">#REF!</definedName>
    <definedName name="basema">#REF!</definedName>
    <definedName name="Basura_TMP">#REF!</definedName>
    <definedName name="bb" hidden="1">{#N/A,#N/A,FALSE,"Aging Summary";#N/A,#N/A,FALSE,"Ratio Analysis";#N/A,#N/A,FALSE,"Test 120 Day Accts";#N/A,#N/A,FALSE,"Tickmarks"}</definedName>
    <definedName name="bbien">[33]Dic02!$I$4</definedName>
    <definedName name="bce">#REF!</definedName>
    <definedName name="bcoe">[33]Dic02!$I$9</definedName>
    <definedName name="BD_02">#REF!</definedName>
    <definedName name="Bd_prof">#REF!</definedName>
    <definedName name="be">[33]Dic02!$I$6</definedName>
    <definedName name="bee">[33]Dic02!$O$6</definedName>
    <definedName name="Beta">[34]Indices!$B$21</definedName>
    <definedName name="BETANIA">#REF!</definedName>
    <definedName name="BETANIA_S.A.">#REF!</definedName>
    <definedName name="BETANIA_SA">#REF!</definedName>
    <definedName name="BG_Del" hidden="1">15</definedName>
    <definedName name="BG_Ins" hidden="1">4</definedName>
    <definedName name="BG_Mod" hidden="1">6</definedName>
    <definedName name="BK">#REF!</definedName>
    <definedName name="BKA">#REF!</definedName>
    <definedName name="BKC">#REF!</definedName>
    <definedName name="BKS">#REF!</definedName>
    <definedName name="BKT">#REF!</definedName>
    <definedName name="bla">[22]fechas!$A$2:$A$13</definedName>
    <definedName name="bloqueoMeta_Data">#REF!</definedName>
    <definedName name="BLPH29" hidden="1">'[35]bond curves-n.u.'!$C$16</definedName>
    <definedName name="Boni_MObra">#REF!</definedName>
    <definedName name="BR">#REF!</definedName>
    <definedName name="brm">#REF!</definedName>
    <definedName name="bt">[33]Dic02!$I$7</definedName>
    <definedName name="C_COSTANERA">'[36]Detalle Otros Flujo'!#REF!</definedName>
    <definedName name="C_EL_GOBERNADOR">'[37]Estado de Resultado'!#REF!</definedName>
    <definedName name="cabecera">#REF!</definedName>
    <definedName name="cablis">#REF!</definedName>
    <definedName name="caca">[38]Datos!$I$3:$I$31</definedName>
    <definedName name="CACHOEIRA_DOURADA">'[36]Detalle Otros Flujo'!#REF!</definedName>
    <definedName name="CACHOEIRA_DOURADA_">#REF!</definedName>
    <definedName name="CACHOEIRA_DOURADA_SA">'[38]Estado de Resultado'!$Y$8</definedName>
    <definedName name="CACHOERIA_DOURADA_">#REF!</definedName>
    <definedName name="CAL_INT">#REF!</definedName>
    <definedName name="CALCULO" hidden="1">{#N/A,#N/A,FALSE,"Aging Summary";#N/A,#N/A,FALSE,"Ratio Analysis";#N/A,#N/A,FALSE,"Test 120 Day Accts";#N/A,#N/A,FALSE,"Tickmarks"}</definedName>
    <definedName name="CAM">#REF!</definedName>
    <definedName name="CAM_LTDA">'[39]Bce Brasil'!#REF!</definedName>
    <definedName name="CAM_LTDA.">#REF!</definedName>
    <definedName name="CAM_SA">#REF!</definedName>
    <definedName name="camb">'[40]AGBAR-TRIM'!$E$59</definedName>
    <definedName name="CAMB2">#REF!</definedName>
    <definedName name="CAMEROS">#REF!</definedName>
    <definedName name="CAMPANA">[2]Deducc!#REF!</definedName>
    <definedName name="CANT">#REF!</definedName>
    <definedName name="Cap_DS_SVA">#REF!</definedName>
    <definedName name="Cap_HGHON_SP">#REF!</definedName>
    <definedName name="Cap_Inicial">'[41]Análisis 2001'!$AA$7</definedName>
    <definedName name="Cap_Loins_SVA">#REF!</definedName>
    <definedName name="Cap_PBI_SP">#REF!</definedName>
    <definedName name="Cap_PBI_SVA">#REF!</definedName>
    <definedName name="Cap_PBO_SP">#REF!</definedName>
    <definedName name="Cap_PBO_SVA">#REF!</definedName>
    <definedName name="cap_prop">#REF!</definedName>
    <definedName name="Cap_Steak_SP">#REF!</definedName>
    <definedName name="Cap_Steak_SVA">#REF!</definedName>
    <definedName name="Capataz">[41]CAT!$C$7</definedName>
    <definedName name="CapFloor_T0">[42]Rng_CapFloor_T0!$A$1:$CK$5</definedName>
    <definedName name="CAPITAL">#REF!</definedName>
    <definedName name="CAPITAL_ENERGIA">'[36]Detalle Otros Flujo'!#REF!</definedName>
    <definedName name="Carg_Cong">#REF!</definedName>
    <definedName name="Carg_FilFres">#REF!</definedName>
    <definedName name="Carg_Hiel">#REF!</definedName>
    <definedName name="Carg_HON">#REF!</definedName>
    <definedName name="CAROLINA" hidden="1">{#N/A,#N/A,FALSE,"Aging Summary";#N/A,#N/A,FALSE,"Ratio Analysis";#N/A,#N/A,FALSE,"Test 120 Day Accts";#N/A,#N/A,FALSE,"Tickmarks"}</definedName>
    <definedName name="Casin_Plant">#REF!</definedName>
    <definedName name="Casin_Stgo">#REF!</definedName>
    <definedName name="category_disponible">#REF!</definedName>
    <definedName name="CB">#REF!</definedName>
    <definedName name="CBLE_154_kV">'[43]Precios de Nudo'!$B$30</definedName>
    <definedName name="CBLE_66_kV">'[43]Precios de Nudo'!$B$31</definedName>
    <definedName name="CC">#REF!</definedName>
    <definedName name="ccaa" hidden="1">{#N/A,#N/A,FALSE,"Aging Summary";#N/A,#N/A,FALSE,"Ratio Analysis";#N/A,#N/A,FALSE,"Test 120 Day Accts";#N/A,#N/A,FALSE,"Tickmarks"}</definedName>
    <definedName name="cCDAf" hidden="1">{#N/A,#N/A,FALSE,"Aging Summary";#N/A,#N/A,FALSE,"Ratio Analysis";#N/A,#N/A,FALSE,"Test 120 Day Accts";#N/A,#N/A,FALSE,"Tickmarks"}</definedName>
    <definedName name="CELTA">'[44]Balance General'!#REF!</definedName>
    <definedName name="CELTA_S.A.">#REF!</definedName>
    <definedName name="CELTA_SA">#REF!</definedName>
    <definedName name="CEMSA">#REF!</definedName>
    <definedName name="CEMSA_SA">#REF!</definedName>
    <definedName name="CENTRAL_COSTANERA">#REF!</definedName>
    <definedName name="CEOL">#REF!</definedName>
    <definedName name="CERJ">#REF!</definedName>
    <definedName name="CESA">'[45]Estado de Resultado'!$V$8</definedName>
    <definedName name="CGTF">#REF!</definedName>
    <definedName name="CGTF_">#REF!</definedName>
    <definedName name="check_offline">#REF!</definedName>
    <definedName name="CHF_EUR">#REF!</definedName>
    <definedName name="CHFvs.DEM">#REF!</definedName>
    <definedName name="CHFvs.EUR">#REF!</definedName>
    <definedName name="CHFvs.USD">#REF!</definedName>
    <definedName name="Chile">[22]Hoja1!$H$2:$H$3</definedName>
    <definedName name="CHILECTRA">#REF!</definedName>
    <definedName name="CHILECTRA_INTERNACIONAL">#REF!</definedName>
    <definedName name="CHILECTRA_INTERNACIONAL_SA">#REF!</definedName>
    <definedName name="CHILECTRA_INVERSUD">#REF!</definedName>
    <definedName name="CHILECTRA_INVERSUD_SA">#REF!</definedName>
    <definedName name="CHILECTRA_SA">#REF!</definedName>
    <definedName name="CHINANGO">#REF!</definedName>
    <definedName name="CHINANGO_SA">#REF!</definedName>
    <definedName name="CHOCON">#REF!</definedName>
    <definedName name="CHOCON_S.A.">#REF!</definedName>
    <definedName name="CHOCON_SA">#REF!</definedName>
    <definedName name="CIA_PERUANA">#REF!</definedName>
    <definedName name="CIA_PERUANA_SA">#REF!</definedName>
    <definedName name="CIA_SAN_ISIDRO">#REF!</definedName>
    <definedName name="CIEN">#REF!</definedName>
    <definedName name="CIEN_">#REF!</definedName>
    <definedName name="CINCO">#REF!</definedName>
    <definedName name="CInv_AT_1s">'[34]Costos de Distribución'!#REF!</definedName>
    <definedName name="CInv_BT_1s">'[34]Costos de Distribución'!#REF!</definedName>
    <definedName name="CL">#REF!</definedName>
    <definedName name="claud" hidden="1">{#N/A,#N/A,FALSE,"Aging Summary";#N/A,#N/A,FALSE,"Ratio Analysis";#N/A,#N/A,FALSE,"Test 120 Day Accts";#N/A,#N/A,FALSE,"Tickmarks"}</definedName>
    <definedName name="cliente" hidden="1">[46]VENTAS!#REF!</definedName>
    <definedName name="clientes">[47]VENTAS!#REF!</definedName>
    <definedName name="clo">'[19]Data Sheet'!$E$21</definedName>
    <definedName name="clo_fx">'[19]Data Sheet'!$C$11</definedName>
    <definedName name="CM">#REF!</definedName>
    <definedName name="CM_ant">[25]Parámetros!$C$24</definedName>
    <definedName name="cm_cpi">'[48]AI-4'!$B$36</definedName>
    <definedName name="CM_Dic">[25]Parámetros!$C$26</definedName>
    <definedName name="CMACT">#REF!</definedName>
    <definedName name="CMACTR">#REF!</definedName>
    <definedName name="CO">[23]Títulos!$B$18</definedName>
    <definedName name="cod">#REF!</definedName>
    <definedName name="CodBce_AnoAnt">#REF!</definedName>
    <definedName name="CodBce_MontoAnoAnt">#REF!</definedName>
    <definedName name="CODENSA">#REF!</definedName>
    <definedName name="CODENSA_SA">#REF!</definedName>
    <definedName name="Codigo_compañia">#REF!</definedName>
    <definedName name="codigo_empresa">#REF!</definedName>
    <definedName name="codigo20">'[48]20'!#REF!</definedName>
    <definedName name="COELCE">#REF!</definedName>
    <definedName name="COELCE_">#REF!</definedName>
    <definedName name="COEXPAC">[2]Gtovta!#REF!</definedName>
    <definedName name="Col_AC_3112_ApRepFFApresRet">#REF!</definedName>
    <definedName name="Col_AC_3112_ApRepLocalApresRet">#REF!</definedName>
    <definedName name="Col_AC_3112_AvRepFFApresRet">#REF!</definedName>
    <definedName name="Col_AC_3112_AvRepLocalApresRet">#REF!</definedName>
    <definedName name="Col_AC_AnneeNFFApresRet">#REF!</definedName>
    <definedName name="Col_AC_AnneeNLocalApresRet">#REF!</definedName>
    <definedName name="Col_AC_Intitule_Compte">#REF!</definedName>
    <definedName name="Col_AC_N_1_ApRepFFApresRet">#REF!</definedName>
    <definedName name="Col_AC_N_1_ApRepLocalApresRet">#REF!</definedName>
    <definedName name="Col_AC_N_1_AvRepFFApresRet">#REF!</definedName>
    <definedName name="Col_AC_N_1_AvRepLocalApresRet">#REF!</definedName>
    <definedName name="Col_AC_Num_Compte">#REF!</definedName>
    <definedName name="Col_AC_Retrait">#REF!</definedName>
    <definedName name="Col_AC_SocialAvantRet">#REF!</definedName>
    <definedName name="Col_ActifNet_N_1_FRF">#REF!</definedName>
    <definedName name="Col_ActifNet_N_1_Local">#REF!</definedName>
    <definedName name="Col_ActifNet_N_FRF">#REF!</definedName>
    <definedName name="Col_ActifNet_N_Local">#REF!</definedName>
    <definedName name="Col_PA_3112_ApRepFFApresRet">#REF!</definedName>
    <definedName name="Col_PA_3112_ApRepLocalApresRet">#REF!</definedName>
    <definedName name="Col_PA_3112_AvRepFFApresRet">#REF!</definedName>
    <definedName name="Col_PA_3112_AvRepLocalApresRet">#REF!</definedName>
    <definedName name="Col_PA_AnneeNFFApresRet">[28]Liabilities!$F:$F</definedName>
    <definedName name="Col_PA_AnneeNLocalApresRet">[28]Liabilities!$E:$E</definedName>
    <definedName name="Col_PA_Intitule_Compte">#REF!</definedName>
    <definedName name="Col_PA_N_1_ApRepFFApresRet">[28]Liabilities!$J:$J</definedName>
    <definedName name="Col_PA_N_1_ApRepLocalApresRet">[28]Liabilities!$I:$I</definedName>
    <definedName name="Col_PA_N_1_AvRepFFApresRet">[28]Liabilities!$H:$H</definedName>
    <definedName name="Col_PA_N_1_AvRepLocalApresRet">[28]Liabilities!$G:$G</definedName>
    <definedName name="Col_PA_Num_Compte">#REF!</definedName>
    <definedName name="Col_PA_Retrait">[28]Liabilities!$D:$D</definedName>
    <definedName name="Col_PA_SocialAvantRet">[28]Liabilities!$C:$C</definedName>
    <definedName name="Col_PAR_N_1P260">'[28]General Data'!$H:$H</definedName>
    <definedName name="Col_PAR_RETP130">'[28]General Data'!$G:$G</definedName>
    <definedName name="Col_PL_AnneeNFFApresRet">#REF!</definedName>
    <definedName name="Col_PL_AnneeNLocalApresRet">#REF!</definedName>
    <definedName name="Col_PL_Intitule_Compte">#REF!</definedName>
    <definedName name="Col_PL_N_1_ApRepFFApresRet">#REF!</definedName>
    <definedName name="Col_PL_N_1_ApRepLocalApresRet">#REF!</definedName>
    <definedName name="Col_PL_N_1_AvRepFFApresRet">#REF!</definedName>
    <definedName name="Col_PL_N_1_AvRepLocalApresRet">#REF!</definedName>
    <definedName name="Col_PL_Num_Compte">#REF!</definedName>
    <definedName name="Col_PL_Retrait">#REF!</definedName>
    <definedName name="Col_PL_SocialAvantRet">#REF!</definedName>
    <definedName name="com">'[49]31.03.99'!$A$1:$D$61</definedName>
    <definedName name="CombPl_TMP">#REF!</definedName>
    <definedName name="CombVeh_TMP">#REF!</definedName>
    <definedName name="COMCOMAC">[2]Gtovta!#REF!</definedName>
    <definedName name="COMCOMAN">[2]Gtovta!#REF!</definedName>
    <definedName name="COMERCIAL">#REF!</definedName>
    <definedName name="COMHYOAC">[2]Gtovta!#REF!</definedName>
    <definedName name="COMHYOAN">[2]Gtovta!#REF!</definedName>
    <definedName name="COMIENZO">[2]Deducc!#REF!</definedName>
    <definedName name="Comp_TMP">#REF!</definedName>
    <definedName name="COMPACAC">[2]Gtovta!#REF!</definedName>
    <definedName name="COMPACAN">[2]Gtovta!#REF!</definedName>
    <definedName name="compañia_codigo">#REF!</definedName>
    <definedName name="COMPAÑÍA_PERUANA">#REF!</definedName>
    <definedName name="Complememtaria">[50]Diferidos!$A$1:$G$23</definedName>
    <definedName name="Complementarias">[50]Diferidos!#REF!</definedName>
    <definedName name="compra_venta">#REF!</definedName>
    <definedName name="Concil_FECU">'[50]Flujo fondos indiv'!$A$79:$H$131</definedName>
    <definedName name="CONO_SUR">#REF!</definedName>
    <definedName name="CONO_SUR_SA">#REF!</definedName>
    <definedName name="CONOSUR">#REF!</definedName>
    <definedName name="CONOSUR_SA">'[36]Detalle Otros Flujo'!#REF!</definedName>
    <definedName name="cons">'[19]Data Sheet'!$E$18</definedName>
    <definedName name="Cons_Actif_FF_Fin">#REF!</definedName>
    <definedName name="Cons_Actif_Loc_Debut">#REF!</definedName>
    <definedName name="Cons_Passif_FF_Fin">#REF!</definedName>
    <definedName name="Cons_Passif_Loc_Debut">#REF!</definedName>
    <definedName name="Cons_PL_FF_Fin">#REF!</definedName>
    <definedName name="Cons_PL_Loc_Debut">#REF!</definedName>
    <definedName name="consolidado">'[51]NO CUADRA'!$A$3:$I$235</definedName>
    <definedName name="Consolide">#REF!</definedName>
    <definedName name="CONSTRUCTORA">'[37]Balance General'!#REF!</definedName>
    <definedName name="cont">'[19]Data Sheet'!$E$22</definedName>
    <definedName name="CONTABILIZACION_serie_10años">#REF!</definedName>
    <definedName name="CONTADOR">[2]Deducc!#REF!</definedName>
    <definedName name="Contractual">[22]Hoja1!$F$3:$F$4</definedName>
    <definedName name="control">#REF!</definedName>
    <definedName name="Controle_AP_1">#REF!</definedName>
    <definedName name="Controle_AP_2">#REF!</definedName>
    <definedName name="ConUnit">#REF!</definedName>
    <definedName name="copia">#REF!</definedName>
    <definedName name="CORFIVALLE">#REF!</definedName>
    <definedName name="Cos_Unif_Cám">#REF!</definedName>
    <definedName name="Cos_Unif_Hom">#REF!</definedName>
    <definedName name="Cos_Unif_Muj">#REF!</definedName>
    <definedName name="COSTANERA">'[44]Balance General'!#REF!</definedName>
    <definedName name="COSTANERA_S.A.">#REF!</definedName>
    <definedName name="COSTANERA_SA">#REF!</definedName>
    <definedName name="Costo_Casin">#REF!</definedName>
    <definedName name="costos1">#REF!</definedName>
    <definedName name="costos2">#REF!</definedName>
    <definedName name="costos3">#REF!</definedName>
    <definedName name="costos4">#REF!</definedName>
    <definedName name="COyM_AT_1s">'[34]Costos de Distribución'!#REF!</definedName>
    <definedName name="COyM_BT_1s">'[34]Costos de Distribución'!#REF!</definedName>
    <definedName name="CP">[23]Títulos!$B$17</definedName>
    <definedName name="CPF" hidden="1">{#N/A,#N/A,FALSE,"Aging Summary";#N/A,#N/A,FALSE,"Ratio Analysis";#N/A,#N/A,FALSE,"Test 120 Day Accts";#N/A,#N/A,FALSE,"Tickmarks"}</definedName>
    <definedName name="cpi">#REF!</definedName>
    <definedName name="CPMENDS">#REF!</definedName>
    <definedName name="CPT" hidden="1">{#N/A,#N/A,FALSE,"Aging Summary";#N/A,#N/A,FALSE,"Ratio Analysis";#N/A,#N/A,FALSE,"Test 120 Day Accts";#N/A,#N/A,FALSE,"Tickmarks"}</definedName>
    <definedName name="CPT_CPF">#REF!</definedName>
    <definedName name="CRUIST" hidden="1">{#N/A,#N/A,FALSE,"Aging Summary";#N/A,#N/A,FALSE,"Ratio Analysis";#N/A,#N/A,FALSE,"Test 120 Day Accts";#N/A,#N/A,FALSE,"Tickmarks"}</definedName>
    <definedName name="ct">#REF!</definedName>
    <definedName name="CtaComplem">[52]Diferidos!#REF!</definedName>
    <definedName name="Ctas_Complem">#REF!</definedName>
    <definedName name="Ctas_Ctes_Relac">#REF!</definedName>
    <definedName name="ctas_por_cob_y_pag">'[51]NO CUADRA'!#REF!</definedName>
    <definedName name="Ctas_Relacionadas">#REF!</definedName>
    <definedName name="Ctas_Relacionadas1">#REF!</definedName>
    <definedName name="ctasctes">'[51]NO CUADRA'!$A$8:$AQ$109</definedName>
    <definedName name="CTM">#REF!</definedName>
    <definedName name="CTM_">#REF!</definedName>
    <definedName name="cua">#REF!</definedName>
    <definedName name="cuadratura">'[53]ACTIVO FIJOS'!#REF!</definedName>
    <definedName name="cuadratura_result">#REF!</definedName>
    <definedName name="Cuadro">'[54]Activo Por Familia'!$A$7:$T$739</definedName>
    <definedName name="Cuadro_1">#REF!</definedName>
    <definedName name="CUADRO13">#REF!</definedName>
    <definedName name="CUATRO">#REF!</definedName>
    <definedName name="Cuenta">[55]Datos!$F$3:$F$14</definedName>
    <definedName name="Cuentacomplementaria">[50]Diferidos!$A$1:$M$23</definedName>
    <definedName name="CUENTAS">#REF!</definedName>
    <definedName name="Cuentascomplementarias">[50]Diferidos!#REF!</definedName>
    <definedName name="CUENTASP">#REF!,#REF!</definedName>
    <definedName name="curr">'[19]Data Sheet'!$E$20</definedName>
    <definedName name="CY_Accounts_Receivable">[56]Patrimonio!#REF!</definedName>
    <definedName name="CY_Administration">#REF!</definedName>
    <definedName name="CY_Cash">[56]Patrimonio!$C$6</definedName>
    <definedName name="CY_Common_Equity">[56]Patrimonio!#REF!</definedName>
    <definedName name="CY_Cost_of_Sales">#REF!</definedName>
    <definedName name="CY_Current_Liabilities">[56]Patrimonio!#REF!</definedName>
    <definedName name="CY_Depreciation">#REF!</definedName>
    <definedName name="CY_Gross_Profit">#REF!</definedName>
    <definedName name="CY_Inc_Bef_Tax">#REF!</definedName>
    <definedName name="CY_Intangible_Assets">[56]Patrimonio!#REF!</definedName>
    <definedName name="CY_Interest_Expense">#REF!</definedName>
    <definedName name="CY_Inventory">[56]Patrimonio!#REF!</definedName>
    <definedName name="CY_LIABIL_EQUITY">[56]Patrimonio!#REF!</definedName>
    <definedName name="CY_LT_Debt">[56]Patrimonio!#REF!</definedName>
    <definedName name="CY_Market_Value_of_Equity">#REF!</definedName>
    <definedName name="CY_Marketable_Sec">[56]Patrimonio!#REF!</definedName>
    <definedName name="CY_NET_PROFIT">#REF!</definedName>
    <definedName name="CY_Net_Revenue">#REF!</definedName>
    <definedName name="CY_Operating_Income">#REF!</definedName>
    <definedName name="CY_Other">#REF!</definedName>
    <definedName name="CY_Other_Curr_Assets">[56]Patrimonio!#REF!</definedName>
    <definedName name="CY_Other_LT_Assets">[56]Patrimonio!#REF!</definedName>
    <definedName name="CY_Other_LT_Liabilities">[56]Patrimonio!#REF!</definedName>
    <definedName name="CY_Preferred_Stock">[56]Patrimonio!#REF!</definedName>
    <definedName name="CY_QUICK_ASSETS">[56]Patrimonio!#REF!</definedName>
    <definedName name="CY_Retained_Earnings">[56]Patrimonio!#REF!</definedName>
    <definedName name="CY_Selling">#REF!</definedName>
    <definedName name="CY_Tangible_Assets">[56]Patrimonio!#REF!</definedName>
    <definedName name="CY_Tangible_Net_Worth">#REF!</definedName>
    <definedName name="CY_Taxes">#REF!</definedName>
    <definedName name="CY_TOTAL_ASSETS">[56]Patrimonio!#REF!</definedName>
    <definedName name="CY_TOTAL_CURR_ASSETS">[56]Patrimonio!#REF!</definedName>
    <definedName name="CY_TOTAL_DEBT">[56]Patrimonio!#REF!</definedName>
    <definedName name="CY_TOTAL_EQUITY">[56]Patrimonio!#REF!</definedName>
    <definedName name="CY_Working_Capital">#REF!</definedName>
    <definedName name="D">#REF!</definedName>
    <definedName name="d_cpi">#REF!</definedName>
    <definedName name="D_Do">[34]Indices!$B$20</definedName>
    <definedName name="d_rli">#REF!</definedName>
    <definedName name="d_utm">#REF!</definedName>
    <definedName name="dac" hidden="1">{#N/A,#N/A,FALSE,"Aging Summary";#N/A,#N/A,FALSE,"Ratio Analysis";#N/A,#N/A,FALSE,"Test 120 Day Accts";#N/A,#N/A,FALSE,"Tickmarks"}</definedName>
    <definedName name="dado">[56]Resumen!#REF!</definedName>
    <definedName name="data">#REF!</definedName>
    <definedName name="data1">'[57]Datos del préstamo'!$F$13</definedName>
    <definedName name="data2">'[57]Datos del préstamo'!$F$16</definedName>
    <definedName name="data3">'[57]Datos del préstamo'!$I$16</definedName>
    <definedName name="data4">'[57]Datos del préstamo'!$F$17</definedName>
    <definedName name="data5">'[57]Datos del préstamo'!$I$17</definedName>
    <definedName name="data6">'[57]Datos del préstamo'!$I$18</definedName>
    <definedName name="Datos">'[51]NO CUADRA'!$A$3:$I$235</definedName>
    <definedName name="DATOS_RLI">#REF!</definedName>
    <definedName name="dd">#REF!</definedName>
    <definedName name="ddd">#REF!</definedName>
    <definedName name="dddd" hidden="1">{#N/A,#N/A,FALSE,"Aging Summary";#N/A,#N/A,FALSE,"Ratio Analysis";#N/A,#N/A,FALSE,"Test 120 Day Accts";#N/A,#N/A,FALSE,"Tickmarks"}</definedName>
    <definedName name="DEBE">#REF!</definedName>
    <definedName name="DEL">#REF!</definedName>
    <definedName name="DEMvs.EUR">#REF!</definedName>
    <definedName name="DEMvs.USD">#REF!</definedName>
    <definedName name="DEP">#REF!</definedName>
    <definedName name="Dep_Acum">'[54]Activo Por Familia'!$R$7:$R$739</definedName>
    <definedName name="Dep_Mes">'[54]Activo Por Familia'!$P$7:$P$739</definedName>
    <definedName name="DEPACUM">#REF!</definedName>
    <definedName name="DEPOSITO">#REF!</definedName>
    <definedName name="DEPRE">#REF!</definedName>
    <definedName name="DEPRECIACION">#REF!</definedName>
    <definedName name="DER" hidden="1">{#N/A,#N/A,FALSE,"Aging Summary";#N/A,#N/A,FALSE,"Ratio Analysis";#N/A,#N/A,FALSE,"Test 120 Day Accts";#N/A,#N/A,FALSE,"Tickmarks"}</definedName>
    <definedName name="DETALLE">#REF!</definedName>
    <definedName name="Deterg_TMP">#REF!</definedName>
    <definedName name="Deud_TMP">#REF!</definedName>
    <definedName name="DEUDORES">#REF!</definedName>
    <definedName name="DEUDORESOK">#REF!,#REF!,#REF!</definedName>
    <definedName name="Devise">[30]Axe_Doc!$B$18</definedName>
    <definedName name="df" hidden="1">{#N/A,#N/A,FALSE,"Aging Summary";#N/A,#N/A,FALSE,"Ratio Analysis";#N/A,#N/A,FALSE,"Test 120 Day Accts";#N/A,#N/A,FALSE,"Tickmarks"}</definedName>
    <definedName name="DFG" hidden="1">#REF!</definedName>
    <definedName name="dfgsg" hidden="1">{#N/A,#N/A,FALSE,"Aging Summary";#N/A,#N/A,FALSE,"Ratio Analysis";#N/A,#N/A,FALSE,"Test 120 Day Accts";#N/A,#N/A,FALSE,"Tickmarks"}</definedName>
    <definedName name="dicembre_2001">#REF!</definedName>
    <definedName name="dicembre_2002">#REF!</definedName>
    <definedName name="dicembre_2003">#REF!</definedName>
    <definedName name="dicembre_2004">#REF!</definedName>
    <definedName name="dicembre_2005">#REF!</definedName>
    <definedName name="dif">#REF!</definedName>
    <definedName name="diferenc">[50]Diferidos!#REF!</definedName>
    <definedName name="Diferencia">[52]Diferidos!#REF!</definedName>
    <definedName name="Diferidos">[52]Diferidos!#REF!</definedName>
    <definedName name="DIPREL">#REF!</definedName>
    <definedName name="Directores">#REF!</definedName>
    <definedName name="display_area_4">#REF!</definedName>
    <definedName name="DISPONIBLE">#REF!,#REF!,#REF!</definedName>
    <definedName name="DIST">#REF!</definedName>
    <definedName name="DISTRILIMA">'[57]Balance General'!#REF!</definedName>
    <definedName name="DISTRILIMA_SA">'[57]Estado de Resultado'!#REF!</definedName>
    <definedName name="diusdis" hidden="1">{#N/A,#N/A,FALSE,"Aging Summary";#N/A,#N/A,FALSE,"Ratio Analysis";#N/A,#N/A,FALSE,"Test 120 Day Accts";#N/A,#N/A,FALSE,"Tickmarks"}</definedName>
    <definedName name="DIVESTE">#REF!</definedName>
    <definedName name="DIVOESTE">#REF!</definedName>
    <definedName name="dm">#REF!</definedName>
    <definedName name="DOCLPLAZO">#REF!</definedName>
    <definedName name="DOCXP">#REF!,#REF!</definedName>
    <definedName name="DOLAR">#REF!</definedName>
    <definedName name="DOLARES">#REF!</definedName>
    <definedName name="donaciones1" hidden="1">{#N/A,#N/A,FALSE,"Aging Summary";#N/A,#N/A,FALSE,"Ratio Analysis";#N/A,#N/A,FALSE,"Test 120 Day Accts";#N/A,#N/A,FALSE,"Tickmarks"}</definedName>
    <definedName name="DOS">#REF!</definedName>
    <definedName name="Dot_Empaq">[58]PARAM!#REF!</definedName>
    <definedName name="Dot_Fil">[58]PARAM!#REF!</definedName>
    <definedName name="Dot_LP">[58]PARAM!#REF!</definedName>
    <definedName name="Dot_Patio">[58]PARAM!#REF!</definedName>
    <definedName name="Dot_Recep">[58]PARAM!#REF!</definedName>
    <definedName name="Dot_Side">[58]PARAM!#REF!</definedName>
    <definedName name="Dot_SVA">[58]PARAM!#REF!</definedName>
    <definedName name="Dot_Tún">[58]PARAM!#REF!</definedName>
    <definedName name="DOT_VAR">#REF!</definedName>
    <definedName name="DOT_VAR_2">#REF!</definedName>
    <definedName name="DP">#REF!</definedName>
    <definedName name="DSPIMO">'[57]Datos del préstamo'!#REF!</definedName>
    <definedName name="e">'[59]Prov  y Cast'!#REF!</definedName>
    <definedName name="E.RES.OCT">#REF!</definedName>
    <definedName name="E_ARGENTINA">[36]HOJADECONSOLIDACION!#REF!</definedName>
    <definedName name="E_E_COLOMBIA">'[60]Balance General'!#REF!</definedName>
    <definedName name="E_E_DE_COLOMBIA">'[60]Estado de Resultado'!#REF!</definedName>
    <definedName name="E_ECO">'[44]Balance General'!#REF!</definedName>
    <definedName name="E_ECO_S.A.">#REF!</definedName>
    <definedName name="E_ECO_SA">#REF!</definedName>
    <definedName name="E_INTERNACIONAL">#REF!</definedName>
    <definedName name="EASA">'[44]Balance General'!#REF!</definedName>
    <definedName name="EASA_S.A.">#REF!</definedName>
    <definedName name="EASA_SA">#REF!</definedName>
    <definedName name="ECAM">#REF!</definedName>
    <definedName name="ECO">#REF!</definedName>
    <definedName name="ECO_SA">#REF!</definedName>
    <definedName name="EDEGEL">#REF!</definedName>
    <definedName name="EDEGEL_S.A.">#REF!</definedName>
    <definedName name="EDEGEL_SA">#REF!</definedName>
    <definedName name="EDELNOR">#REF!</definedName>
    <definedName name="EDELNOR_SA">#REF!</definedName>
    <definedName name="EDESUR">'[57]Balance General'!#REF!</definedName>
    <definedName name="EDESUR_SA">'[57]Estado de Resultado'!#REF!</definedName>
    <definedName name="Edif.Condor">[61]Tributario_A25_1.1!#REF!</definedName>
    <definedName name="ee" hidden="1">{#N/A,#N/A,FALSE,"Aging Summary";#N/A,#N/A,FALSE,"Ratio Analysis";#N/A,#N/A,FALSE,"Test 120 Day Accts";#N/A,#N/A,FALSE,"Tickmarks"}</definedName>
    <definedName name="EE_COLINA">#REF!</definedName>
    <definedName name="EE_COLINA_SA">#REF!</definedName>
    <definedName name="eeee" hidden="1">{#N/A,#N/A,FALSE,"Aging Summary";#N/A,#N/A,FALSE,"Ratio Analysis";#N/A,#N/A,FALSE,"Test 120 Day Accts";#N/A,#N/A,FALSE,"Tickmarks"}</definedName>
    <definedName name="EERR">#REF!</definedName>
    <definedName name="EERR_PPTTO">#REF!</definedName>
    <definedName name="EERRmiles">#REF!</definedName>
    <definedName name="EERRP">#REF!</definedName>
    <definedName name="EERRvalida">#REF!</definedName>
    <definedName name="efe">'[61]Prov  y Cast'!#REF!</definedName>
    <definedName name="EInterntional">#REF!</definedName>
    <definedName name="EL__MELON">'[39]FLUJO IFRS'!#REF!</definedName>
    <definedName name="EL_CHOCON">#REF!</definedName>
    <definedName name="EL_MELON">[62]HOJADECONSOLIDACION!$H$10</definedName>
    <definedName name="Elec_TMP">#REF!</definedName>
    <definedName name="ELESUR">'[57]Balance General'!#REF!</definedName>
    <definedName name="ELESUR_SA">'[57]Estado de Resultado'!#REF!</definedName>
    <definedName name="ELIMIN1">#REF!</definedName>
    <definedName name="ELIMIN2">#REF!</definedName>
    <definedName name="ELIMIN3">#REF!</definedName>
    <definedName name="ELIMINACIONES">#REF!</definedName>
    <definedName name="EMGESA">#REF!</definedName>
    <definedName name="EMGESA_S.A.">#REF!</definedName>
    <definedName name="EMGESA_S.A.__fusionado">#REF!</definedName>
    <definedName name="EMGESA_S.A._fusionado">#REF!</definedName>
    <definedName name="EMGESA_SA">'[36]Detalle Otros Flujo'!#REF!</definedName>
    <definedName name="EMPALMES">#REF!</definedName>
    <definedName name="empresa">#REF!</definedName>
    <definedName name="Empresas">#REF!</definedName>
    <definedName name="END_CHILE_INT">#REF!</definedName>
    <definedName name="ENDESA">#REF!</definedName>
    <definedName name="ENDESA__MATRIZ">'[39]FLUJO IFRS'!#REF!</definedName>
    <definedName name="ENDESA_ARGENTINA">#REF!</definedName>
    <definedName name="ENDESA_BRASIL">#REF!</definedName>
    <definedName name="ENDESA_BRASIL_">#REF!</definedName>
    <definedName name="ENDESA_BRASIL_SA">#REF!</definedName>
    <definedName name="ENDESA_CHILE_INT">'[36]Detalle Otros Flujo'!#REF!</definedName>
    <definedName name="ENDESA_CHILE_INTERNACIONAL">#REF!</definedName>
    <definedName name="ENDESA_COLOMBIA">'[36]Detalle Otros Flujo'!#REF!</definedName>
    <definedName name="ENDESA_DE_COLOMBIA">'[63]Estado de Resultado'!#REF!</definedName>
    <definedName name="ENDESA_ECO">'[39]FLUJO IFRS'!#REF!</definedName>
    <definedName name="ENDESA_IND">#REF!</definedName>
    <definedName name="ENDESA_S.A.">#REF!</definedName>
    <definedName name="ENDESA_SA">'[57]Estado de Resultado'!#REF!</definedName>
    <definedName name="ENERI">#REF!</definedName>
    <definedName name="ENERSIS">#REF!</definedName>
    <definedName name="ENERSIS_ARG">'[57]Balance General'!#REF!</definedName>
    <definedName name="ENERSIS_ARGENTINA">'[57]Estado de Resultado'!#REF!</definedName>
    <definedName name="ENERSIS_INT">'[57]Balance General'!#REF!</definedName>
    <definedName name="ENERSIS_INTERNACIONAL">'[57]Estado de Resultado'!#REF!</definedName>
    <definedName name="ENERSIS_INTERNATIONAL">'[57]Estado de Resultado'!#REF!</definedName>
    <definedName name="ENERSIS_SA">#REF!</definedName>
    <definedName name="ENIGESA">#REF!</definedName>
    <definedName name="ENIGESA_S.A.">#REF!</definedName>
    <definedName name="ENIGESA_SA">#REF!</definedName>
    <definedName name="Entered_Pmt">'[57]Datos del préstamo'!$I$22</definedName>
    <definedName name="Entité_nom">[30]Axe_Doc!$B$4</definedName>
    <definedName name="EQC">#REF!</definedName>
    <definedName name="EQCOMP">#REF!</definedName>
    <definedName name="er" hidden="1">{#N/A,#N/A,FALSE,"Aging Summary";#N/A,#N/A,FALSE,"Ratio Analysis";#N/A,#N/A,FALSE,"Test 120 Day Accts";#N/A,#N/A,FALSE,"Tickmarks"}</definedName>
    <definedName name="ERESMP">#REF!</definedName>
    <definedName name="ERESULT">#REF!</definedName>
    <definedName name="Est_Flujo_FECU">'[50]Flujo fondos indiv'!$A$1:$H$76</definedName>
    <definedName name="ESTADISTICA_ESTUDIO_FILTRO">#REF!</definedName>
    <definedName name="ESTADO_DE_FLUJO_DE_EFECTIVO">#REF!</definedName>
    <definedName name="estres">#REF!</definedName>
    <definedName name="Estructura">[64]Estructura!$C$1:$E$702</definedName>
    <definedName name="EU">#REF!</definedName>
    <definedName name="eus">#REF!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40113.4360185185</definedName>
    <definedName name="EV__LOCKEDCVW__CORPORATIVO" hidden="1">"i_TOT,BALANCE,REAL,ENEL,ML,G001,2006.TOTAL,Contrib_ENDESA,YTD,"</definedName>
    <definedName name="EV__LOCKEDCVW__ECYR" hidden="1">"i_TOT,BALANCE,REAL,ENEL,ML,G051,2006.ENE,Input_M,YTD,"</definedName>
    <definedName name="EV__LOCKEDCVW__ENERSIS" hidden="1">"i_TOT,BALANCE,REAL,ENEL,ML,G300,2006.TOTAL,Contrib_ENDESA,YTD,"</definedName>
    <definedName name="EV__LOCKEDCVW__GRECIA" hidden="1">"i_TOT,BALANCE,REAL,ENEL,ML,G073,2006.TOTAL,Contrib_ENDESA,YTD,"</definedName>
    <definedName name="EV__LOCKEDCVW__IC" hidden="1">"i_TOT,BALANCE,Dec,REAL,ML,G001,2006.TOTAL,YTD,"</definedName>
    <definedName name="EV__LOCKEDCVW__PERIMETRO" hidden="1">"PCON,i_TOT,REAL,ML,G001,2006.TOTAL,YTD,"</definedName>
    <definedName name="EV__LOCKEDCVW__TCAMBIO" hidden="1">"REAL,BRL,Global,2006.TOTAL,CONSRATES,YTD,"</definedName>
    <definedName name="EV__LOCKEDCVW__VALIDACION" hidden="1">"i_TOT,REAL,2006.TOTAL,VALIDACIONESPRUEBA,vnone,YTD,"</definedName>
    <definedName name="EV__LOCKSTATUS__" hidden="1">4</definedName>
    <definedName name="EV__MAXEXPCOLS__" hidden="1">100</definedName>
    <definedName name="EV__MAXEXPROWS__" hidden="1">10000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 hidden="1">"endesabpc"</definedName>
    <definedName name="EX" hidden="1">{#N/A,#N/A,FALSE,"Aging Summary";#N/A,#N/A,FALSE,"Ratio Analysis";#N/A,#N/A,FALSE,"Test 120 Day Accts";#N/A,#N/A,FALSE,"Tickmarks"}</definedName>
    <definedName name="Ex_Antérieur">#REF!</definedName>
    <definedName name="Ex_Ref">#REF!</definedName>
    <definedName name="Ex_réf">[30]Axe_Doc!$A$6</definedName>
    <definedName name="exist">#REF!</definedName>
    <definedName name="EXISTENCIAS">#REF!</definedName>
    <definedName name="EXIT">[2]Deducc!#REF!</definedName>
    <definedName name="expand_anexos">#REF!</definedName>
    <definedName name="expansion">#REF!</definedName>
    <definedName name="explica">#REF!</definedName>
    <definedName name="FA">[64]DATOS!$C$4</definedName>
    <definedName name="FABR">[64]DATOS!$C$8</definedName>
    <definedName name="factor">[65]Param!$O$4</definedName>
    <definedName name="factor_ant">#REF!</definedName>
    <definedName name="Factor_Coh">#REF!</definedName>
    <definedName name="factor_dic">[65]Param!$O$6</definedName>
    <definedName name="Factor_por_Vacaciones">[20]Parametros!#REF!</definedName>
    <definedName name="Factor_Salar">#REF!</definedName>
    <definedName name="Factor_Truch">#REF!</definedName>
    <definedName name="FACTORES">#REF!</definedName>
    <definedName name="FaseIII">[61]Tributario_A25_1.1!#REF!</definedName>
    <definedName name="fcv">#REF!</definedName>
    <definedName name="fdos">#REF!</definedName>
    <definedName name="fea">'[66]Patrimonio US$'!$E$19</definedName>
    <definedName name="febbraio_2001">#REF!</definedName>
    <definedName name="febbraio_2002">#REF!</definedName>
    <definedName name="febbraio_2003">#REF!</definedName>
    <definedName name="febbraio_2004">#REF!</definedName>
    <definedName name="febbraio_2005">#REF!</definedName>
    <definedName name="fec">#REF!</definedName>
    <definedName name="FECHA">[66]DATOS!$B$21</definedName>
    <definedName name="fecha_fin_proy">[67]Dietas!$K$31</definedName>
    <definedName name="Fecha2">'[18]Inicio Análisis Cuentas'!$A$6</definedName>
    <definedName name="FechaPuestaenServicioProvisoria">[68]Calendario!$B$20</definedName>
    <definedName name="Fechas">[69]BD!$AW$2:$BB$13</definedName>
    <definedName name="FEE_CDAT1a">[34]Indices!$F$5</definedName>
    <definedName name="FEE_CDAT1s">[34]Indices!$F$6</definedName>
    <definedName name="FEE_CDAT2">[34]Indices!$F$7</definedName>
    <definedName name="FEE_CDAT3">[34]Indices!$F$8</definedName>
    <definedName name="FEE_CDAT4">[34]Indices!$F$9</definedName>
    <definedName name="FEE_CDBT1a">[34]Indices!$G$5</definedName>
    <definedName name="FEE_CDBT1s">[34]Indices!$G$6</definedName>
    <definedName name="FEE_CDBT2">[34]Indices!$G$7</definedName>
    <definedName name="FEE_CDBT3">[34]Indices!$G$8</definedName>
    <definedName name="FEE_CDBT4">[34]Indices!$G$9</definedName>
    <definedName name="FEE_CF1a">[34]Indices!$E$5</definedName>
    <definedName name="FEE_CF1s">[34]Indices!$E$6</definedName>
    <definedName name="FEE_CF2">[34]Indices!$E$7</definedName>
    <definedName name="FEE_CF3">[34]Indices!$E$8</definedName>
    <definedName name="FEE_CF4">[34]Indices!$E$9</definedName>
    <definedName name="feo" hidden="1">{#N/A,#N/A,FALSE,"Aging Summary";#N/A,#N/A,FALSE,"Ratio Analysis";#N/A,#N/A,FALSE,"Test 120 Day Accts";#N/A,#N/A,FALSE,"Tickmarks"}</definedName>
    <definedName name="Feriado_Prop">#REF!</definedName>
    <definedName name="Feuille_Actif">#REF!</definedName>
    <definedName name="Feuille_Passif">#REF!</definedName>
    <definedName name="Feuille_PL">#REF!</definedName>
    <definedName name="ff">#REF!</definedName>
    <definedName name="ffff" hidden="1">{#N/A,#N/A,FALSE,"Aging Summary";#N/A,#N/A,FALSE,"Ratio Analysis";#N/A,#N/A,FALSE,"Test 120 Day Accts";#N/A,#N/A,FALSE,"Tickmarks"}</definedName>
    <definedName name="FFFFF">#REF!</definedName>
    <definedName name="FFFFFFF">#REF!</definedName>
    <definedName name="ffftextrefcopy33">#REF!</definedName>
    <definedName name="FGto_Gtos">[70]PARAMETROS!$B$4</definedName>
    <definedName name="FGto_Viajes_Intl">[70]PARAMETROS!$B$6</definedName>
    <definedName name="Fiduvalle">'[28]Deposito a Plazo'!#REF!</definedName>
    <definedName name="fin">#REF!</definedName>
    <definedName name="fixed">#REF!</definedName>
    <definedName name="Flete_TMP">#REF!</definedName>
    <definedName name="FO">#REF!</definedName>
    <definedName name="fom" hidden="1">{#N/A,#N/A,FALSE,"Aging Summary";#N/A,#N/A,FALSE,"Ratio Analysis";#N/A,#N/A,FALSE,"Test 120 Day Accts";#N/A,#N/A,FALSE,"Tickmarks"}</definedName>
    <definedName name="FONDOS">#REF!</definedName>
    <definedName name="FOR">#REF!</definedName>
    <definedName name="Format">#REF!</definedName>
    <definedName name="FREV">[71]Inicio!$D$13</definedName>
    <definedName name="FUNT">'[72]AI-0 RLI(cliente)'!#REF!</definedName>
    <definedName name="FUR">#REF!</definedName>
    <definedName name="fut" hidden="1">{#N/A,#N/A,FALSE,"Aging Summary";#N/A,#N/A,FALSE,"Ratio Analysis";#N/A,#N/A,FALSE,"Test 120 Day Accts";#N/A,#N/A,FALSE,"Tickmarks"}</definedName>
    <definedName name="FUT_2000" hidden="1">{#N/A,#N/A,FALSE,"Aging Summary";#N/A,#N/A,FALSE,"Ratio Analysis";#N/A,#N/A,FALSE,"Test 120 Day Accts";#N/A,#N/A,FALSE,"Tickmarks"}</definedName>
    <definedName name="fx">'[19]Data Sheet'!$C$10</definedName>
    <definedName name="g">#REF!</definedName>
    <definedName name="gas_01" hidden="1">#REF!</definedName>
    <definedName name="gas_03">[71]ANIM!#REF!</definedName>
    <definedName name="GAS_ATACAMA">#REF!</definedName>
    <definedName name="GAS_ATACAMA_SA">#REF!</definedName>
    <definedName name="Gas_TMP">#REF!</definedName>
    <definedName name="GAS00JUN" hidden="1">[72]ANIM!#REF!</definedName>
    <definedName name="GAS01JUN">[73]ANIM!#REF!</definedName>
    <definedName name="GASDIC_00" hidden="1">[74]ANIM!#REF!</definedName>
    <definedName name="GASJUN00">[72]ANIM!#REF!</definedName>
    <definedName name="GASOCT" hidden="1">[75]ANIM!#REF!</definedName>
    <definedName name="GASOCT_00">[75]ANIM!#REF!</definedName>
    <definedName name="GASSEP">[8]ANIM!#REF!</definedName>
    <definedName name="gastosence">#REF!</definedName>
    <definedName name="GBPvs.EUR">#REF!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EN_PERU">#REF!</definedName>
    <definedName name="GENERANDES">#REF!</definedName>
    <definedName name="GENERANDES_PERU">'[36]Detalle Otros Flujo'!#REF!</definedName>
    <definedName name="gennaio_2001">#REF!</definedName>
    <definedName name="gennaio_2002">#REF!</definedName>
    <definedName name="gennaio_2003">#REF!</definedName>
    <definedName name="gennaio_2004">#REF!</definedName>
    <definedName name="gennaio_2005">#REF!</definedName>
    <definedName name="GFHGF" hidden="1">'[7]7_6'!#REF!</definedName>
    <definedName name="GFT" hidden="1">{#N/A,#N/A,FALSE,"BALANCE";#N/A,#N/A,FALSE,"BALACOMP"}</definedName>
    <definedName name="gg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ggggggggg" hidden="1">{#N/A,#N/A,FALSE,"Aging Summary";#N/A,#N/A,FALSE,"Ratio Analysis";#N/A,#N/A,FALSE,"Test 120 Day Accts";#N/A,#N/A,FALSE,"Tickmarks"}</definedName>
    <definedName name="gggggggggggggggggggggggggg" hidden="1">{#N/A,#N/A,FALSE,"Aging Summary";#N/A,#N/A,FALSE,"Ratio Analysis";#N/A,#N/A,FALSE,"Test 120 Day Accts";#N/A,#N/A,FALSE,"Tickmarks"}</definedName>
    <definedName name="gif">#REF!</definedName>
    <definedName name="giugno_2001">#REF!</definedName>
    <definedName name="giugno_2002">#REF!</definedName>
    <definedName name="giugno_2003">#REF!</definedName>
    <definedName name="giugno_2004">#REF!</definedName>
    <definedName name="giugno_2005">#REF!</definedName>
    <definedName name="gopm">#REF!</definedName>
    <definedName name="graficos2">#REF!</definedName>
    <definedName name="GRAN" hidden="1">{#N/A,#N/A,FALSE,"Aging Summary";#N/A,#N/A,FALSE,"Ratio Analysis";#N/A,#N/A,FALSE,"Test 120 Day Accts";#N/A,#N/A,FALSE,"Tickmarks"}</definedName>
    <definedName name="grp">'[19]Data Sheet'!$E$19</definedName>
    <definedName name="GTO_DIF">#REF!</definedName>
    <definedName name="GTOANT">#REF!</definedName>
    <definedName name="GTOS.VTA1">[2]Deducc!#REF!</definedName>
    <definedName name="GTOSADMAC">[2]Gtovta!#REF!</definedName>
    <definedName name="GTOSADMAN">[2]Gtovta!#REF!</definedName>
    <definedName name="GTOSFINANC">#REF!</definedName>
    <definedName name="GTOSGEN">#REF!</definedName>
    <definedName name="GTOSVTAAC">[2]Gtovta!#REF!</definedName>
    <definedName name="GTOSVTAAN">[2]Gtovta!#REF!</definedName>
    <definedName name="GVV" hidden="1">{#N/A,#N/A,FALSE,"Aging Summary";#N/A,#N/A,FALSE,"Ratio Analysis";#N/A,#N/A,FALSE,"Test 120 Day Accts";#N/A,#N/A,FALSE,"Tickmarks"}</definedName>
    <definedName name="H">{#N/A,#N/A,FALSE,"Aging Summary";#N/A,#N/A,FALSE,"Ratio Analysis";#N/A,#N/A,FALSE,"Test 120 Day Accts";#N/A,#N/A,FALSE,"Tickmarks"}</definedName>
    <definedName name="Header">#REF!</definedName>
    <definedName name="hhhh" hidden="1">{#N/A,#N/A,FALSE,"Aging Summary";#N/A,#N/A,FALSE,"Ratio Analysis";#N/A,#N/A,FALSE,"Test 120 Day Accts";#N/A,#N/A,FALSE,"Tickmarks"}</definedName>
    <definedName name="hhhhh" hidden="1">{#N/A,#N/A,FALSE,"Aging Summary";#N/A,#N/A,FALSE,"Ratio Analysis";#N/A,#N/A,FALSE,"Test 120 Day Accts";#N/A,#N/A,FALSE,"Tickmarks"}</definedName>
    <definedName name="hhjjkjkj" hidden="1">{#N/A,#N/A,FALSE,"Aging Summary";#N/A,#N/A,FALSE,"Ratio Analysis";#N/A,#N/A,FALSE,"Test 120 Day Accts";#N/A,#N/A,FALSE,"Tickmarks"}</definedName>
    <definedName name="hhyy" hidden="1">{#N/A,#N/A,FALSE,"Aging Summary";#N/A,#N/A,FALSE,"Ratio Analysis";#N/A,#N/A,FALSE,"Test 120 Day Accts";#N/A,#N/A,FALSE,"Tickmarks"}</definedName>
    <definedName name="HIDROAYSEN">#REF!</definedName>
    <definedName name="HIDROAYSEN_SA">#REF!</definedName>
    <definedName name="HIDROINVEST">#REF!</definedName>
    <definedName name="HIDROINVEST_S.A.">#REF!</definedName>
    <definedName name="HIDROINVEST_SA">#REF!</definedName>
    <definedName name="HIOO" hidden="1">{#N/A,#N/A,FALSE,"Aging Summary";#N/A,#N/A,FALSE,"Ratio Analysis";#N/A,#N/A,FALSE,"Test 120 Day Accts";#N/A,#N/A,FALSE,"Tickmarks"}</definedName>
    <definedName name="HISTORICO">#REF!</definedName>
    <definedName name="HKKKKK" hidden="1">{#N/A,#N/A,FALSE,"Aging Summary";#N/A,#N/A,FALSE,"Ratio Analysis";#N/A,#N/A,FALSE,"Test 120 Day Accts";#N/A,#N/A,FALSE,"Tickmarks"}</definedName>
    <definedName name="ho">#REF!</definedName>
    <definedName name="HOIJULOJ" hidden="1">{#N/A,#N/A,FALSE,"Aging Summary";#N/A,#N/A,FALSE,"Ratio Analysis";#N/A,#N/A,FALSE,"Test 120 Day Accts";#N/A,#N/A,FALSE,"Tickmarks"}</definedName>
    <definedName name="HOJAESTCAMB">#REF!</definedName>
    <definedName name="Hon_Dir_Alta">#REF!</definedName>
    <definedName name="Hon_Dir_Baja">#REF!</definedName>
    <definedName name="Hon_Ernst">#REF!</definedName>
    <definedName name="HONADM">#REF!</definedName>
    <definedName name="Hono_Legal">#REF!</definedName>
    <definedName name="Honor_Landa">#REF!</definedName>
    <definedName name="Horas_Legal">#REF!</definedName>
    <definedName name="Horas_Turno">#REF!</definedName>
    <definedName name="HOY">#REF!</definedName>
    <definedName name="HOYEZ">#REF!</definedName>
    <definedName name="Hr_Real_Mes">#REF!</definedName>
    <definedName name="HTML_CodePage" hidden="1">1252</definedName>
    <definedName name="HTML_Control" hidden="1">{"'Abril 2000 Copia'!$V$1:$X$3"}</definedName>
    <definedName name="HTML_Description" hidden="1">""</definedName>
    <definedName name="HTML_Email" hidden="1">""</definedName>
    <definedName name="HTML_Header" hidden="1">"Abril 2000 Copia"</definedName>
    <definedName name="HTML_LastUpdate" hidden="1">"13-06-00"</definedName>
    <definedName name="HTML_LineAfter" hidden="1">FALSE</definedName>
    <definedName name="HTML_LineBefore" hidden="1">FALSE</definedName>
    <definedName name="HTML_Name" hidden="1">"Oscar Martínez H."</definedName>
    <definedName name="HTML_OBDlg2" hidden="1">TRUE</definedName>
    <definedName name="HTML_OBDlg4" hidden="1">TRUE</definedName>
    <definedName name="HTML_OS" hidden="1">0</definedName>
    <definedName name="HTML_PathFile" hidden="1">"C:\Mis Documentos\Archivos Excel\2000\Resultados\HTML.htm"</definedName>
    <definedName name="HTML_Title" hidden="1">"Libro2"</definedName>
    <definedName name="hvhjjj" hidden="1">{#N/A,#N/A,FALSE,"Aging Summary";#N/A,#N/A,FALSE,"Ratio Analysis";#N/A,#N/A,FALSE,"Test 120 Day Accts";#N/A,#N/A,FALSE,"Tickmarks"}</definedName>
    <definedName name="i" hidden="1">{#N/A,#N/A,FALSE,"Aging Summary";#N/A,#N/A,FALSE,"Ratio Analysis";#N/A,#N/A,FALSE,"Test 120 Day Accts";#N/A,#N/A,FALSE,"Tickmarks"}</definedName>
    <definedName name="ias">[9]empresa!#REF!</definedName>
    <definedName name="iaUSOIAS" hidden="1">{#N/A,#N/A,FALSE,"Aging Summary";#N/A,#N/A,FALSE,"Ratio Analysis";#N/A,#N/A,FALSE,"Test 120 Day Accts";#N/A,#N/A,FALSE,"Tickmarks"}</definedName>
    <definedName name="IBA">#REF!</definedName>
    <definedName name="ICE">#REF!</definedName>
    <definedName name="ICO">#REF!</definedName>
    <definedName name="ier">#REF!</definedName>
    <definedName name="iiii" hidden="1">{#N/A,#N/A,FALSE,"Aging Summary";#N/A,#N/A,FALSE,"Ratio Analysis";#N/A,#N/A,FALSE,"Test 120 Day Accts";#N/A,#N/A,FALSE,"Tickmarks"}</definedName>
    <definedName name="IIIII" hidden="1">{#N/A,#N/A,FALSE,"Aging Summary";#N/A,#N/A,FALSE,"Ratio Analysis";#N/A,#N/A,FALSE,"Test 120 Day Accts";#N/A,#N/A,FALSE,"Tickmarks"}</definedName>
    <definedName name="IIMV">#REF!</definedName>
    <definedName name="IIMVCORACEROS__.">#REF!</definedName>
    <definedName name="IIOJUAOI" hidden="1">{#N/A,#N/A,FALSE,"Aging Summary";#N/A,#N/A,FALSE,"Ratio Analysis";#N/A,#N/A,FALSE,"Test 120 Day Accts";#N/A,#N/A,FALSE,"Tickmarks"}</definedName>
    <definedName name="IJUOIJLO" hidden="1">{#N/A,#N/A,FALSE,"Aging Summary";#N/A,#N/A,FALSE,"Ratio Analysis";#N/A,#N/A,FALSE,"Test 120 Day Accts";#N/A,#N/A,FALSE,"Tickmarks"}</definedName>
    <definedName name="ikol" hidden="1">{#N/A,#N/A,FALSE,"Aging Summary";#N/A,#N/A,FALSE,"Ratio Analysis";#N/A,#N/A,FALSE,"Test 120 Day Accts";#N/A,#N/A,FALSE,"Tickmarks"}</definedName>
    <definedName name="ILOJLKJL" hidden="1">{#N/A,#N/A,FALSE,"Aging Summary";#N/A,#N/A,FALSE,"Ratio Analysis";#N/A,#N/A,FALSE,"Test 120 Day Accts";#N/A,#N/A,FALSE,"Tickmarks"}</definedName>
    <definedName name="IM_VELASCO">#REF!</definedName>
    <definedName name="IM_VELASCO_SA">#REF!</definedName>
    <definedName name="IMAT">#REF!</definedName>
    <definedName name="IMATCO">#REF!</definedName>
    <definedName name="imm">[33]Dic02!$I$5</definedName>
    <definedName name="IMP.CAPACITACION">#REF!</definedName>
    <definedName name="Imp_CreditoCapacitación">#REF!</definedName>
    <definedName name="Imp_Portada">#REF!</definedName>
    <definedName name="Imp_TMP">#REF!</definedName>
    <definedName name="IMPRIME">[2]Deducc!#REF!</definedName>
    <definedName name="Imprimir_área_IM">#REF!</definedName>
    <definedName name="IMPTO">#REF!</definedName>
    <definedName name="Impto_Diferidos">#REF!</definedName>
    <definedName name="IMPTODIF">#REF!</definedName>
    <definedName name="IMPTODIF2">#REF!</definedName>
    <definedName name="IMPTODIFG">#REF!</definedName>
    <definedName name="IMPTODIFLPAZO">#REF!</definedName>
    <definedName name="impuesto">#REF!</definedName>
    <definedName name="IMV">#REF!</definedName>
    <definedName name="IMVELASCO">#REF!</definedName>
    <definedName name="IMVELASCO_LTDA.">#REF!</definedName>
    <definedName name="IMVLADEHESA">#REF!</definedName>
    <definedName name="indemn">#REF!</definedName>
    <definedName name="Inf">#REF!</definedName>
    <definedName name="ING" hidden="1">{#N/A,#N/A,FALSE,"Aging Summary";#N/A,#N/A,FALSE,"Ratio Analysis";#N/A,#N/A,FALSE,"Test 120 Day Accts";#N/A,#N/A,FALSE,"Tickmarks"}</definedName>
    <definedName name="Ing_ajenos_de_la_Explotación">#REF!</definedName>
    <definedName name="Ing_Explotacion">#REF!</definedName>
    <definedName name="INGENDESA">#REF!</definedName>
    <definedName name="INGENDESA_S.A.">#REF!</definedName>
    <definedName name="INGENDESA_SA">#REF!</definedName>
    <definedName name="INGFIN">#REF!</definedName>
    <definedName name="INGRESOS">#REF!,#REF!</definedName>
    <definedName name="Ingresos_Financieros">#REF!</definedName>
    <definedName name="ingresos1">#REF!</definedName>
    <definedName name="ingresos2">#REF!</definedName>
    <definedName name="ingresos3">#REF!</definedName>
    <definedName name="ingresos4">#REF!</definedName>
    <definedName name="INSUMOS">#REF!</definedName>
    <definedName name="INT">#REF!</definedName>
    <definedName name="Int_Minoritario">#REF!</definedName>
    <definedName name="intang">#REF!</definedName>
    <definedName name="INTANGIB">#REF!,#REF!</definedName>
    <definedName name="intco_md">#REF!</definedName>
    <definedName name="interco_md">#REF!</definedName>
    <definedName name="Interes_Minoritario">#REF!</definedName>
    <definedName name="Interés_Minoritario">#REF!</definedName>
    <definedName name="INTERESES_MINORITARIA">'[51]NO CUADRA'!$A$1:$O$116</definedName>
    <definedName name="INTERESES_MINORITARIOS">'[51]NO CUADRA'!$A$1:$O$122</definedName>
    <definedName name="Inv" hidden="1">{#N/A,#N/A,FALSE,"Aging Summary";#N/A,#N/A,FALSE,"Ratio Analysis";#N/A,#N/A,FALSE,"Test 120 Day Accts";#N/A,#N/A,FALSE,"Tickmarks"}</definedName>
    <definedName name="INV_ENDESA">#REF!</definedName>
    <definedName name="INV_ENDESA_NORTE">'[44]Balance General'!#REF!</definedName>
    <definedName name="INV_ENDESA_NORTE_SA">#REF!</definedName>
    <definedName name="INVERSION">#REF!</definedName>
    <definedName name="INVERSION_EERR">'[51]NO CUADRA'!$A$2:$P$78</definedName>
    <definedName name="Inversiones">#REF!</definedName>
    <definedName name="Inversiones2">[76]Precios!$H$7</definedName>
    <definedName name="INVESTLUZ">#REF!</definedName>
    <definedName name="INVESTLUZ_">#REF!</definedName>
    <definedName name="INVFEST">'[28]2.1 Capital expenditure'!#REF!</definedName>
    <definedName name="IPC">[61]Tributario_A25_1.1!$G$3</definedName>
    <definedName name="IPC_Ago">'[61]Base Datos'!$C$14</definedName>
    <definedName name="IPC_Ene">'[61]Base Datos'!$C$7</definedName>
    <definedName name="IPC_Feb">'[61]Base Datos'!$C$8</definedName>
    <definedName name="IPC_IPCo">[34]Indices!$B$12</definedName>
    <definedName name="IPC_Jul">'[61]Base Datos'!$C$13</definedName>
    <definedName name="IPC_Mensual">#REF!</definedName>
    <definedName name="IPC_Sep">'[61]Base Datos'!$C$15</definedName>
    <definedName name="ipc0">'[18]Inicio Análisis Cuentas'!$E$25</definedName>
    <definedName name="IPCu_IPCuo">[34]Indices!$B$15</definedName>
    <definedName name="IPMN_IPMNo">[34]Indices!$B$9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38656.8885300926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H_IRHo">[34]Indices!$B$6</definedName>
    <definedName name="ISA03CONSOLIDADO" hidden="1">{#N/A,#N/A,FALSE,"Aging Summary";#N/A,#N/A,FALSE,"Ratio Analysis";#N/A,#N/A,FALSE,"Test 120 Day Accts";#N/A,#N/A,FALSE,"Tickmarks"}</definedName>
    <definedName name="Isapre_Imposición">[20]Parametros!#REF!</definedName>
    <definedName name="ITLvs.CHF">#REF!</definedName>
    <definedName name="ITLvs.EUR">#REF!</definedName>
    <definedName name="ITLvs.USD">#REF!</definedName>
    <definedName name="itu" hidden="1">{#N/A,#N/A,FALSE,"Aging Summary";#N/A,#N/A,FALSE,"Ratio Analysis";#N/A,#N/A,FALSE,"Test 120 Day Accts";#N/A,#N/A,FALSE,"Tickmarks"}</definedName>
    <definedName name="IUUIIU" hidden="1">{#N/A,#N/A,FALSE,"Aging Summary";#N/A,#N/A,FALSE,"Ratio Analysis";#N/A,#N/A,FALSE,"Test 120 Day Accts";#N/A,#N/A,FALSE,"Tickmarks"}</definedName>
    <definedName name="IV" hidden="1">{#N/A,#N/A,FALSE,"Aging Summary";#N/A,#N/A,FALSE,"Ratio Analysis";#N/A,#N/A,FALSE,"Test 120 Day Accts";#N/A,#N/A,FALSE,"Tickmarks"}</definedName>
    <definedName name="IVIC" hidden="1">{#N/A,#N/A,FALSE,"Aging Summary";#N/A,#N/A,FALSE,"Ratio Analysis";#N/A,#N/A,FALSE,"Test 120 Day Accts";#N/A,#N/A,FALSE,"Tickmarks"}</definedName>
    <definedName name="January_2003">'[77]CPM-BCSA-03'!#REF!</definedName>
    <definedName name="Jefe_Calid">[41]CAT!$C$21</definedName>
    <definedName name="Jefe_Mant">[41]CAT!$C$15</definedName>
    <definedName name="Jefe_Turno">[41]CAT!$C$6</definedName>
    <definedName name="jjkjhkjk" hidden="1">{#N/A,#N/A,FALSE,"Aging Summary";#N/A,#N/A,FALSE,"Ratio Analysis";#N/A,#N/A,FALSE,"Test 120 Day Accts";#N/A,#N/A,FALSE,"Tickmarks"}</definedName>
    <definedName name="JKJKLKJLKLÑL" hidden="1">{#N/A,#N/A,FALSE,"Aging Summary";#N/A,#N/A,FALSE,"Ratio Analysis";#N/A,#N/A,FALSE,"Test 120 Day Accts";#N/A,#N/A,FALSE,"Tickmarks"}</definedName>
    <definedName name="JOIKHKK" hidden="1">{#N/A,#N/A,FALSE,"Aging Summary";#N/A,#N/A,FALSE,"Ratio Analysis";#N/A,#N/A,FALSE,"Test 120 Day Accts";#N/A,#N/A,FALSE,"Tickmarks"}</definedName>
    <definedName name="Jornalero">[41]CAT!$C$12</definedName>
    <definedName name="JPYvs.EUR">#REF!</definedName>
    <definedName name="juil">'[78]Precios de Nudo'!$B$30</definedName>
    <definedName name="kfh" hidden="1">{#N/A,#N/A,FALSE,"Aging Summary";#N/A,#N/A,FALSE,"Ratio Analysis";#N/A,#N/A,FALSE,"Test 120 Day Accts";#N/A,#N/A,FALSE,"Tickmarks"}</definedName>
    <definedName name="KLÑKL">#REF!</definedName>
    <definedName name="kto">#REF!</definedName>
    <definedName name="L_AcctDes">#REF!</definedName>
    <definedName name="L_Adjust">#REF!</definedName>
    <definedName name="L_Adjust_GT">#REF!</definedName>
    <definedName name="L_AJE_Tot">#REF!</definedName>
    <definedName name="L_AJE_Tot_GT">#REF!</definedName>
    <definedName name="L_CompNum">#REF!</definedName>
    <definedName name="L_CY_Beg">[77]XXXXXX0!$F$1:$F$65536</definedName>
    <definedName name="L_CY_Beg_GT">#REF!</definedName>
    <definedName name="L_CY_End">[77]Icof!$J$1:$J$65536</definedName>
    <definedName name="L_CY_End_GT">#REF!</definedName>
    <definedName name="L_GrpNum">#REF!</definedName>
    <definedName name="L_Headings">#REF!</definedName>
    <definedName name="L_KeyValue">#REF!</definedName>
    <definedName name="L_PY_End">#REF!</definedName>
    <definedName name="L_PY_End_GT">#REF!</definedName>
    <definedName name="L_RJE_Tot">#REF!</definedName>
    <definedName name="L_RJE_Tot_GT">#REF!</definedName>
    <definedName name="L_RowNum">#REF!</definedName>
    <definedName name="LAB" hidden="1">{#N/A,#N/A,FALSE,"Aging Summary";#N/A,#N/A,FALSE,"Ratio Analysis";#N/A,#N/A,FALSE,"Test 120 Day Accts";#N/A,#N/A,FALSE,"Tickmarks"}</definedName>
    <definedName name="LABOCLINICO" hidden="1">{#N/A,#N/A,FALSE,"Aging Summary";#N/A,#N/A,FALSE,"Ratio Analysis";#N/A,#N/A,FALSE,"Test 120 Day Accts";#N/A,#N/A,FALSE,"Tickmarks"}</definedName>
    <definedName name="LABOCLINICO1" hidden="1">{#N/A,#N/A,FALSE,"Aging Summary";#N/A,#N/A,FALSE,"Ratio Analysis";#N/A,#N/A,FALSE,"Test 120 Day Accts";#N/A,#N/A,FALSE,"Tickmarks"}</definedName>
    <definedName name="labor">#REF!</definedName>
    <definedName name="LABORATORIO" hidden="1">{#N/A,#N/A,FALSE,"Aging Summary";#N/A,#N/A,FALSE,"Ratio Analysis";#N/A,#N/A,FALSE,"Test 120 Day Accts";#N/A,#N/A,FALSE,"Tickmarks"}</definedName>
    <definedName name="LAJAS">'[39]EFE año Ant'!#REF!</definedName>
    <definedName name="LAJAS_INV">'[36]Detalle Otros Flujo'!#REF!</definedName>
    <definedName name="LAJAS_INVERSORA">#REF!</definedName>
    <definedName name="LAJAS_INVERSORA_SA">'[45]Estado de Resultado'!$X$8</definedName>
    <definedName name="Lavand">#REF!</definedName>
    <definedName name="LeapChile">'[79]BLCE PESOS'!#REF!</definedName>
    <definedName name="LeapIntern.">'[79]BLCE PESOS'!#REF!</definedName>
    <definedName name="leasing">#REF!</definedName>
    <definedName name="legalentity_disponible">#REF!</definedName>
    <definedName name="Ligne">#REF!</definedName>
    <definedName name="LIST1">[2]Deducc!#REF!</definedName>
    <definedName name="LIST2">[2]Deducc!#REF!</definedName>
    <definedName name="LIST3">[2]Deducc!#REF!</definedName>
    <definedName name="LIST4">[2]Deducc!#REF!</definedName>
    <definedName name="lista_sociedades">#REF!</definedName>
    <definedName name="LISTADO">[2]Deducc!#REF!</definedName>
    <definedName name="listado_empresa">#REF!</definedName>
    <definedName name="listado_empresa2">#REF!</definedName>
    <definedName name="LKÑKLÑ">#N/A</definedName>
    <definedName name="LO_VENECIA">'[44]Balance General'!#REF!</definedName>
    <definedName name="LO_VENECIA_SA">#REF!</definedName>
    <definedName name="LOB">#REF!</definedName>
    <definedName name="Local_Rate">'[80]Data Sheet'!$C$10</definedName>
    <definedName name="LOLO" hidden="1">#REF!</definedName>
    <definedName name="LORE" hidden="1">{#N/A,#N/A,FALSE,"Aging Summary";#N/A,#N/A,FALSE,"Ratio Analysis";#N/A,#N/A,FALSE,"Test 120 Day Accts";#N/A,#N/A,FALSE,"Tickmarks"}</definedName>
    <definedName name="lorenaortiz" hidden="1">{#N/A,#N/A,FALSE,"Aging Summary";#N/A,#N/A,FALSE,"Ratio Analysis";#N/A,#N/A,FALSE,"Test 120 Day Accts";#N/A,#N/A,FALSE,"Tickmarks"}</definedName>
    <definedName name="los">'[81]Bce Brasil'!#REF!</definedName>
    <definedName name="LOS_MAITENES">#REF!</definedName>
    <definedName name="LOS_MAITENES_C">#REF!</definedName>
    <definedName name="LOV">#REF!</definedName>
    <definedName name="luglio_2001">#REF!</definedName>
    <definedName name="luglio_2002">#REF!</definedName>
    <definedName name="luglio_2003">#REF!</definedName>
    <definedName name="luglio_2004">#REF!</definedName>
    <definedName name="luglio_2005">#REF!</definedName>
    <definedName name="LUZ_ANDES">#REF!</definedName>
    <definedName name="LUZ_ANDES_SA">#REF!</definedName>
    <definedName name="LUZ_BOGOTA">#REF!</definedName>
    <definedName name="LUZ_DE_RIO">#REF!</definedName>
    <definedName name="LUZ_DE_RIO_SA">#REF!</definedName>
    <definedName name="M">[2]Gtovta!#REF!</definedName>
    <definedName name="maca" hidden="1">{#N/A,#N/A,FALSE,"Aging Summary";#N/A,#N/A,FALSE,"Ratio Analysis";#N/A,#N/A,FALSE,"Test 120 Day Accts";#N/A,#N/A,FALSE,"Tickmarks"}</definedName>
    <definedName name="MACROS">[2]Gtovta!#REF!</definedName>
    <definedName name="maggio_2001">#REF!</definedName>
    <definedName name="maggio_2002">#REF!</definedName>
    <definedName name="maggio_2003">#REF!</definedName>
    <definedName name="maggio_2004">#REF!</definedName>
    <definedName name="maggio_2005">#REF!</definedName>
    <definedName name="mam">#REF!</definedName>
    <definedName name="MAN">#REF!</definedName>
    <definedName name="MANTENCION">#REF!</definedName>
    <definedName name="MAQOFIC">#REF!</definedName>
    <definedName name="MAQUINA">#REF!</definedName>
    <definedName name="marco">#REF!</definedName>
    <definedName name="marzo">'[82]Estres $ corrientes'!#REF!</definedName>
    <definedName name="marzo_2001">#REF!</definedName>
    <definedName name="marzo_2002">#REF!</definedName>
    <definedName name="marzo_2003">#REF!</definedName>
    <definedName name="marzo_2004">#REF!</definedName>
    <definedName name="marzo_2005">#REF!</definedName>
    <definedName name="Máx_pers_ofic_apoyo">[67]Precios!$H$6</definedName>
    <definedName name="Máx_pers_ofic_apoyo2">[67]Precios!$H$7</definedName>
    <definedName name="Máx_pers_ofic_ppal">[67]Precios!$H$7</definedName>
    <definedName name="Máx_pers_ofic_ppal2">[67]Precios!$H$6</definedName>
    <definedName name="MAY.NOV">#REF!</definedName>
    <definedName name="mayo">#REF!</definedName>
    <definedName name="MAYOR.OCT">#REF!</definedName>
    <definedName name="MAYOR_SYNAPSIS">#REF!</definedName>
    <definedName name="MEJ">#REF!</definedName>
    <definedName name="MEJORA">#REF!</definedName>
    <definedName name="MENOR_CHILECTRA">#REF!</definedName>
    <definedName name="MENOR_CORDILLERA">#REF!</definedName>
    <definedName name="MENOR_DISTRILEC_BOL64">#REF!</definedName>
    <definedName name="MENOR_DISTRILIMA_BOL64">#REF!</definedName>
    <definedName name="MENOR_ENDESA">#REF!</definedName>
    <definedName name="MENOR_RIO_MAIPO">#REF!</definedName>
    <definedName name="MENORV">#REF!</definedName>
    <definedName name="MES">[66]DATOS!$B$20</definedName>
    <definedName name="mes_actual">[25]Parámetros!$B$3</definedName>
    <definedName name="mes_anterior">[25]Parámetros!$C$3</definedName>
    <definedName name="MESACTUAL">[2]Deducc!#REF!</definedName>
    <definedName name="MESACTUAL1">[2]Deducc!#REF!</definedName>
    <definedName name="mesc">'[83]DIAP RX-CMA-TOT'!$Z$46</definedName>
    <definedName name="meses">[82]FCM!$B$11:$D$22</definedName>
    <definedName name="Meses_a_Dep">[61]Tributario_A25_1.1!$G$4</definedName>
    <definedName name="Meses_Contrato_Anual">[20]Parametros!#REF!</definedName>
    <definedName name="Meses_Indemnización">[20]Parametros!#REF!</definedName>
    <definedName name="Meses_Reales_Trabajo">[20]Parametros!#REF!</definedName>
    <definedName name="Meses_Vacaciones">[20]Parametros!#REF!</definedName>
    <definedName name="MESNUEVO">[2]Deducc!#REF!</definedName>
    <definedName name="MESNUEVO1">[2]Deducc!#REF!</definedName>
    <definedName name="MEWarning" hidden="1">1</definedName>
    <definedName name="mio" hidden="1">{#N/A,#N/A,FALSE,"Aging Summary";#N/A,#N/A,FALSE,"Ratio Analysis";#N/A,#N/A,FALSE,"Test 120 Day Accts";#N/A,#N/A,FALSE,"Tickmarks"}</definedName>
    <definedName name="mklkl" hidden="1">{#N/A,#N/A,FALSE,"Aging Summary";#N/A,#N/A,FALSE,"Ratio Analysis";#N/A,#N/A,FALSE,"Test 120 Day Accts";#N/A,#N/A,FALSE,"Tickmarks"}</definedName>
    <definedName name="ML">#REF!</definedName>
    <definedName name="mm">[84]anexo01!$K$9</definedName>
    <definedName name="MO_Admin">#REF!</definedName>
    <definedName name="MO_ApoPat">#REF!</definedName>
    <definedName name="MO_Hon_Audit">#REF!</definedName>
    <definedName name="MO_Hon_Dir">#REF!</definedName>
    <definedName name="MO_NoDir">#REF!</definedName>
    <definedName name="MO_Pc_Reemb">#REF!</definedName>
    <definedName name="MO_RemAdmin">#REF!</definedName>
    <definedName name="MO_RemGGeneral">#REF!</definedName>
    <definedName name="MO_RemPersonal">#REF!</definedName>
    <definedName name="MO_VA_TMP">#REF!</definedName>
    <definedName name="MO_VAR_TMP">#REF!</definedName>
    <definedName name="Módulo2.imprimirlongterm">[85]!Módulo2.imprimirlongterm</definedName>
    <definedName name="moneda">#REF!</definedName>
    <definedName name="monedas">[22]Hoja1!$B$3:$B$8</definedName>
    <definedName name="movi" hidden="1">#REF!</definedName>
    <definedName name="MP_RW_Atl">#REF!</definedName>
    <definedName name="MP_RW_Coho">#REF!</definedName>
    <definedName name="MP_RW_Trucha">#REF!</definedName>
    <definedName name="MS">#REF!</definedName>
    <definedName name="MU">#REF!</definedName>
    <definedName name="MUEBLES">#REF!</definedName>
    <definedName name="MUEBLES2">#REF!</definedName>
    <definedName name="MUEBLES3">#REF!</definedName>
    <definedName name="multas">'[48]AI-11 Multas'!$B$27</definedName>
    <definedName name="MYAAC">[2]Gtovta!#REF!</definedName>
    <definedName name="MYAAN">[2]Gtovta!#REF!</definedName>
    <definedName name="MYU">#REF!</definedName>
    <definedName name="nada">[13]Precios!$H$7</definedName>
    <definedName name="NEW" hidden="1">#REF!</definedName>
    <definedName name="NEWOPER">"$A$74:$R$75"</definedName>
    <definedName name="Nivel">[86]Datos12!#REF!</definedName>
    <definedName name="NOM">#REF!</definedName>
    <definedName name="nombre">[87]Inicio!$D$16</definedName>
    <definedName name="nombre_interco_md">#REF!</definedName>
    <definedName name="NOMO">'[57]Datos del préstamo'!$F$21</definedName>
    <definedName name="NOPER4">[2]Deducc!#REF!</definedName>
    <definedName name="NOPER5">[2]Deducc!#REF!</definedName>
    <definedName name="NOTA_MENOR_VALOR">#REF!</definedName>
    <definedName name="NOTAS">#REF!</definedName>
    <definedName name="novembre_2001">#REF!</definedName>
    <definedName name="novembre_2002">#REF!</definedName>
    <definedName name="novembre_2003">#REF!</definedName>
    <definedName name="novembre_2004">#REF!</definedName>
    <definedName name="novembre_2005">#REF!</definedName>
    <definedName name="NP">#REF!</definedName>
    <definedName name="NUEVO" hidden="1">#REF!</definedName>
    <definedName name="nuevo2" hidden="1">{#N/A,#N/A,FALSE,"Aging Summary";#N/A,#N/A,FALSE,"Ratio Analysis";#N/A,#N/A,FALSE,"Test 120 Day Accts";#N/A,#N/A,FALSE,"Tickmarks"}</definedName>
    <definedName name="nuevo3" hidden="1">{#N/A,#N/A,FALSE,"Aging Summary";#N/A,#N/A,FALSE,"Ratio Analysis";#N/A,#N/A,FALSE,"Test 120 Day Accts";#N/A,#N/A,FALSE,"Tickmarks"}</definedName>
    <definedName name="Nuevo4" hidden="1">{#N/A,#N/A,FALSE,"Aging Summary";#N/A,#N/A,FALSE,"Ratio Analysis";#N/A,#N/A,FALSE,"Test 120 Day Accts";#N/A,#N/A,FALSE,"Tickmarks"}</definedName>
    <definedName name="NUMCHECK">AND(ISNUMBER('[57]Datos del préstamo'!$F$16),ISNUMBER('[57]Datos del préstamo'!$I$16),ISNUMBER('[57]Datos del préstamo'!$I$17),ISNUMBER('[57]Datos del préstamo'!$I$18))</definedName>
    <definedName name="NUMENTRIES">'[88]Tabla Amortiz Edeka 40 cuotas'!#REF!</definedName>
    <definedName name="NvsASD">"V2000-07-31"</definedName>
    <definedName name="NvsAutoDrillOk">"VN"</definedName>
    <definedName name="NvsElapsedTime">0.000178587964910548</definedName>
    <definedName name="NvsEndTime">36741.6901533565</definedName>
    <definedName name="nvsendtime1">36741.6901533565</definedName>
    <definedName name="NvsInstSpec">"%"</definedName>
    <definedName name="NvsLayoutType">"M3"</definedName>
    <definedName name="NvsNplSpec">"%,X,RNT.ACCOUNT.,CZF.."</definedName>
    <definedName name="NvsPanelEffdt">"V1901-01-01"</definedName>
    <definedName name="NvsPanelSetid">"VGRALS"</definedName>
    <definedName name="NvsParentRef">[89]Hoja1!$V$875</definedName>
    <definedName name="NvsReqBU">"VGLS00"</definedName>
    <definedName name="NvsReqBUOnly">"VY"</definedName>
    <definedName name="NvsTransLed">"VN"</definedName>
    <definedName name="NvsTreeASD">"V2000-07-31"</definedName>
    <definedName name="NvsValTbl.ACCOUNT">"GL_ACCOUNT_TBL"</definedName>
    <definedName name="ñkklk" hidden="1">{#N/A,#N/A,FALSE,"Aging Summary";#N/A,#N/A,FALSE,"Ratio Analysis";#N/A,#N/A,FALSE,"Test 120 Day Accts";#N/A,#N/A,FALSE,"Tickmarks"}</definedName>
    <definedName name="ÑLKLÑ" hidden="1">#REF!</definedName>
    <definedName name="o">#REF!</definedName>
    <definedName name="o_ing">[9]empresa!#REF!</definedName>
    <definedName name="o_pas_lp">[9]empresa!#REF!</definedName>
    <definedName name="o_var_lp">[9]empresa!#REF!</definedName>
    <definedName name="OBLAPLAZO">#REF!</definedName>
    <definedName name="OBLIG">#REF!</definedName>
    <definedName name="OBRAS">#REF!</definedName>
    <definedName name="obs">#REF!</definedName>
    <definedName name="OCHO">#REF!</definedName>
    <definedName name="OCTUBRE" hidden="1">{"'ICE  Agosto'!$A$60:$A$64","'ICE  Agosto'!$C$67"}</definedName>
    <definedName name="OEXPAC">[2]Gtovta!#REF!</definedName>
    <definedName name="OEXPAN">[2]Gtovta!#REF!</definedName>
    <definedName name="Of_Cen">#REF!</definedName>
    <definedName name="Of_Cen_00">#REF!</definedName>
    <definedName name="Of_Cen_Acumulado">#REF!</definedName>
    <definedName name="Of_Cen_Acumulado_00">#REF!</definedName>
    <definedName name="oja" hidden="1">{#N/A,#N/A,FALSE,"Aging Summary";#N/A,#N/A,FALSE,"Ratio Analysis";#N/A,#N/A,FALSE,"Test 120 Day Accts";#N/A,#N/A,FALSE,"Tickmarks"}</definedName>
    <definedName name="ONOPAC">[2]Gtovta!#REF!</definedName>
    <definedName name="ONOPAN">[2]Gtovta!#REF!</definedName>
    <definedName name="oojop" hidden="1">{#N/A,#N/A,FALSE,"Aging Summary";#N/A,#N/A,FALSE,"Ratio Analysis";#N/A,#N/A,FALSE,"Test 120 Day Accts";#N/A,#N/A,FALSE,"Tickmarks"}</definedName>
    <definedName name="OOOO" hidden="1">{#N/A,#N/A,FALSE,"Aging Summary";#N/A,#N/A,FALSE,"Ratio Analysis";#N/A,#N/A,FALSE,"Test 120 Day Accts";#N/A,#N/A,FALSE,"Tickmarks"}</definedName>
    <definedName name="OOOOO" hidden="1">{#N/A,#N/A,FALSE,"Aging Summary";#N/A,#N/A,FALSE,"Ratio Analysis";#N/A,#N/A,FALSE,"Test 120 Day Accts";#N/A,#N/A,FALSE,"Tickmarks"}</definedName>
    <definedName name="OP">[23]Títulos!$B$22</definedName>
    <definedName name="Oper_A">[41]CAT!$C$8</definedName>
    <definedName name="Oper_B">[41]CAT!$C$9</definedName>
    <definedName name="Oper_C">[41]CAT!$C$10</definedName>
    <definedName name="ops">#REF!</definedName>
    <definedName name="orden">#REF!</definedName>
    <definedName name="orden2">#REF!</definedName>
    <definedName name="OTCOMAC">[2]Gtovta!#REF!</definedName>
    <definedName name="OTCOMAN">[2]Gtovta!#REF!</definedName>
    <definedName name="other">#REF!</definedName>
    <definedName name="OTROS">'[51]NO CUADRA'!$A$126:$P$170</definedName>
    <definedName name="OTROSACT">#REF!</definedName>
    <definedName name="otrosajustes">#REF!</definedName>
    <definedName name="OTROSEG">#REF!</definedName>
    <definedName name="OTROSFUT">'[72]AI-0 RLI(cliente)'!#REF!</definedName>
    <definedName name="OTROSGTOSBANCAR">#REF!</definedName>
    <definedName name="OTROSING">#REF!</definedName>
    <definedName name="OTROSPAS">#REF!</definedName>
    <definedName name="ottobre_2001">#REF!</definedName>
    <definedName name="ottobre_2002">#REF!</definedName>
    <definedName name="ottobre_2003">#REF!</definedName>
    <definedName name="ottobre_2004">#REF!</definedName>
    <definedName name="ottobre_2005">#REF!</definedName>
    <definedName name="p">#REF!</definedName>
    <definedName name="P_T_Utlidades">#REF!</definedName>
    <definedName name="PA">[66]DATOS!$D$4</definedName>
    <definedName name="PABR">[66]DATOS!$D$8</definedName>
    <definedName name="PAG">[2]Deducc!#REF!</definedName>
    <definedName name="page1">'[77]CPM-BCSA-03'!#REF!</definedName>
    <definedName name="page3">'[77]CPM-BCSA-03'!#REF!</definedName>
    <definedName name="PAGO">#REF!</definedName>
    <definedName name="PANGUE">#REF!</definedName>
    <definedName name="PANGUE_S.A.">#REF!</definedName>
    <definedName name="PANGUE_SA">#REF!</definedName>
    <definedName name="Par_Cloture">'[28]General Data'!$G$6</definedName>
    <definedName name="Par_Code_Societe">'[28]General Data'!$G$4</definedName>
    <definedName name="Par_PeriodeN_1">'[28]General Data'!$H$6</definedName>
    <definedName name="PAR_TEMP">#REF!</definedName>
    <definedName name="Participa2">'[51]NO CUADRA'!$A$95:$Z$148</definedName>
    <definedName name="Participa3">'[51]NO CUADRA'!$A$159:$M$181</definedName>
    <definedName name="Participacion">'[51]NO CUADRA'!$A$1:$AL$91</definedName>
    <definedName name="Participación_Económica">'[51]NO CUADRA'!$E$67:$P$89</definedName>
    <definedName name="ParticipacionEconomicas">'[51]NO CUADRA'!$E$68:$P$89</definedName>
    <definedName name="pas">#REF!</definedName>
    <definedName name="Pasaje_Int">#REF!</definedName>
    <definedName name="Pasaje_Nac">#REF!</definedName>
    <definedName name="PASIVO">#REF!</definedName>
    <definedName name="PASMP">#REF!</definedName>
    <definedName name="PASTOS_VERDES">#REF!</definedName>
    <definedName name="patente">'[90]Bce Tributario  (2)'!#REF!</definedName>
    <definedName name="PATO">#REF!</definedName>
    <definedName name="PATRIMONIO">#REF!</definedName>
    <definedName name="PCU_FS_old">#REF!</definedName>
    <definedName name="PEARL_JAM">#REF!</definedName>
    <definedName name="PEHUENCHE">#REF!</definedName>
    <definedName name="PEHUENCHE_S.A.">#REF!</definedName>
    <definedName name="PEHUENCHE_SA">#REF!</definedName>
    <definedName name="per">'[19]Data Sheet'!$E$17</definedName>
    <definedName name="PERIODOS">#REF!</definedName>
    <definedName name="PERYR">'[57]Datos del préstamo'!$I$18</definedName>
    <definedName name="Peseta">'[91]2 EE-RR2003'!#REF!</definedName>
    <definedName name="Peso_Coho">#REF!</definedName>
    <definedName name="Peso_Salar">#REF!</definedName>
    <definedName name="Peso_Trucha">#REF!</definedName>
    <definedName name="PESOS">#REF!</definedName>
    <definedName name="ph">[66]DATOS!#REF!</definedName>
    <definedName name="pias">#REF!</definedName>
    <definedName name="PIPI" hidden="1">[90]ANIM!#REF!</definedName>
    <definedName name="PirITS">#REF!</definedName>
    <definedName name="PirRef">#REF!</definedName>
    <definedName name="PJAN">[66]DATOS!$D$5</definedName>
    <definedName name="pl">#REF!</definedName>
    <definedName name="PL_Dollar_Threshold">#REF!</definedName>
    <definedName name="PL_Percent_Threshold">#REF!</definedName>
    <definedName name="PLAZO">#REF!</definedName>
    <definedName name="PMAR">[66]DATOS!$D$7</definedName>
    <definedName name="poiy">#REF!</definedName>
    <definedName name="POPIN" hidden="1">#REF!</definedName>
    <definedName name="Porc_AutoDía">[70]PARAMETROS!$B$11</definedName>
    <definedName name="Porc_Hom">#REF!</definedName>
    <definedName name="Porc_Muj">#REF!</definedName>
    <definedName name="PorcentajeEconomico">#REF!</definedName>
    <definedName name="POTO" hidden="1">#REF!</definedName>
    <definedName name="pp">#REF!</definedName>
    <definedName name="ppmxxx" hidden="1">{#N/A,#N/A,FALSE,"Aging Summary";#N/A,#N/A,FALSE,"Ratio Analysis";#N/A,#N/A,FALSE,"Test 120 Day Accts";#N/A,#N/A,FALSE,"Tickmarks"}</definedName>
    <definedName name="ppp">'[91]Asesoria RRHH'!#REF!</definedName>
    <definedName name="PPPPP" hidden="1">{#N/A,#N/A,FALSE,"Aging Summary";#N/A,#N/A,FALSE,"Ratio Analysis";#N/A,#N/A,FALSE,"Test 120 Day Accts";#N/A,#N/A,FALSE,"Tickmarks"}</definedName>
    <definedName name="PPPPPP" hidden="1">{#N/A,#N/A,FALSE,"Aging Summary";#N/A,#N/A,FALSE,"Ratio Analysis";#N/A,#N/A,FALSE,"Test 120 Day Accts";#N/A,#N/A,FALSE,"Tickmarks"}</definedName>
    <definedName name="PPTO">#REF!</definedName>
    <definedName name="PPTO1">#REF!</definedName>
    <definedName name="PPTO2">#REF!</definedName>
    <definedName name="PR">[23]Títulos!$B$21</definedName>
    <definedName name="Practicante">[41]CAT!$C$18</definedName>
    <definedName name="Presentacion">#REF!</definedName>
    <definedName name="PRESENTACION.">#REF!</definedName>
    <definedName name="prev">[92]Precios!$H$7</definedName>
    <definedName name="prevision">[92]Precios!$H$6</definedName>
    <definedName name="PRINT_AREA_MI">'[26]D-REN02'!#REF!</definedName>
    <definedName name="PRO_TMP_97">#REF!</definedName>
    <definedName name="PRO_TMP_98">#REF!</definedName>
    <definedName name="PROD_COHO">#REF!</definedName>
    <definedName name="PROD_SALAR">#REF!</definedName>
    <definedName name="PROD_TMP_97">#REF!</definedName>
    <definedName name="PROD_TRUCHA">#REF!</definedName>
    <definedName name="propiedad_tcn">#REF!</definedName>
    <definedName name="PROTECCION" hidden="1">{#N/A,#N/A,FALSE,"Aging Summary";#N/A,#N/A,FALSE,"Ratio Analysis";#N/A,#N/A,FALSE,"Test 120 Day Accts";#N/A,#N/A,FALSE,"Tickmarks"}</definedName>
    <definedName name="PROVIS">#REF!</definedName>
    <definedName name="provision" hidden="1">{#N/A,#N/A,FALSE,"Aging Summary";#N/A,#N/A,FALSE,"Ratio Analysis";#N/A,#N/A,FALSE,"Test 120 Day Accts";#N/A,#N/A,FALSE,"Tickmarks"}</definedName>
    <definedName name="PROVLPLAZO">#REF!</definedName>
    <definedName name="Proy.Centauro">[61]Tributario_A25_1.1!#REF!</definedName>
    <definedName name="PRUEBA">#REF!</definedName>
    <definedName name="Psta">#REF!</definedName>
    <definedName name="ptto">#REF!</definedName>
    <definedName name="PUBLICIDAD">#REF!</definedName>
    <definedName name="Px_Coho_HG_A">#REF!</definedName>
    <definedName name="Px_Coho_Side_A">#REF!</definedName>
    <definedName name="PY_Accounts_Receivable">[56]Patrimonio!#REF!</definedName>
    <definedName name="PY_Administration">#REF!</definedName>
    <definedName name="PY_Common_Equity">[56]Patrimonio!#REF!</definedName>
    <definedName name="PY_Cost_of_Sales">#REF!</definedName>
    <definedName name="PY_Current_Liabilities">[56]Patrimonio!#REF!</definedName>
    <definedName name="PY_Depreciation">#REF!</definedName>
    <definedName name="PY_Gross_Profit">#REF!</definedName>
    <definedName name="PY_Inc_Bef_Tax">#REF!</definedName>
    <definedName name="PY_Intangible_Assets">[56]Patrimonio!#REF!</definedName>
    <definedName name="PY_Interest_Expense">#REF!</definedName>
    <definedName name="PY_Inventory">[56]Patrimonio!#REF!</definedName>
    <definedName name="PY_LIABIL_EQUITY">[56]Patrimonio!#REF!</definedName>
    <definedName name="PY_LT_Debt">[56]Patrimonio!#REF!</definedName>
    <definedName name="PY_Market_Value_of_Equity">#REF!</definedName>
    <definedName name="PY_Marketable_Sec">[56]Patrimonio!#REF!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[56]Patrimonio!#REF!</definedName>
    <definedName name="PY_Other_Exp">#REF!</definedName>
    <definedName name="PY_Other_LT_Assets">[56]Patrimonio!#REF!</definedName>
    <definedName name="PY_Other_LT_Liabilities">[56]Patrimonio!#REF!</definedName>
    <definedName name="PY_Preferred_Stock">[56]Patrimonio!#REF!</definedName>
    <definedName name="PY_QUICK_ASSETS">[56]Patrimonio!#REF!</definedName>
    <definedName name="PY_Retained_Earnings">[56]Patrimonio!#REF!</definedName>
    <definedName name="PY_Selling">#REF!</definedName>
    <definedName name="PY_Tangible_Assets">[56]Patrimonio!#REF!</definedName>
    <definedName name="PY_Tangible_Net_Worth">#REF!</definedName>
    <definedName name="PY_Taxes">#REF!</definedName>
    <definedName name="PY_TOTAL_ASSETS">[56]Patrimonio!#REF!</definedName>
    <definedName name="PY_TOTAL_CURR_ASSETS">[56]Patrimonio!#REF!</definedName>
    <definedName name="PY_TOTAL_DEBT">[56]Patrimonio!#REF!</definedName>
    <definedName name="PY_TOTAL_EQUITY">[56]Patrimonio!#REF!</definedName>
    <definedName name="PY_Working_Capital">#REF!</definedName>
    <definedName name="PY2_Accounts_Receivable">[56]Patrimonio!#REF!</definedName>
    <definedName name="PY2_Administration">#REF!</definedName>
    <definedName name="PY2_Cash">[56]Patrimonio!#REF!</definedName>
    <definedName name="PY2_Common_Equity">[56]Patrimonio!#REF!</definedName>
    <definedName name="PY2_Cost_of_Sales">#REF!</definedName>
    <definedName name="PY2_Current_Liabilities">[56]Patrimonio!#REF!</definedName>
    <definedName name="PY2_Depreciation">#REF!</definedName>
    <definedName name="PY2_Gross_Profit">#REF!</definedName>
    <definedName name="PY2_Inc_Bef_Tax">#REF!</definedName>
    <definedName name="PY2_Intangible_Assets">[56]Patrimonio!#REF!</definedName>
    <definedName name="PY2_Interest_Expense">#REF!</definedName>
    <definedName name="PY2_Inventory">[56]Patrimonio!#REF!</definedName>
    <definedName name="PY2_LIABIL_EQUITY">[56]Patrimonio!#REF!</definedName>
    <definedName name="PY2_LT_Debt">[56]Patrimonio!#REF!</definedName>
    <definedName name="PY2_Marketable_Sec">[56]Patrimonio!#REF!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[56]Patrimonio!#REF!</definedName>
    <definedName name="PY2_Other_Exp.">#REF!</definedName>
    <definedName name="PY2_Other_LT_Assets">[56]Patrimonio!#REF!</definedName>
    <definedName name="PY2_Other_LT_Liabilities">[56]Patrimonio!#REF!</definedName>
    <definedName name="PY2_Preferred_Stock">[56]Patrimonio!#REF!</definedName>
    <definedName name="PY2_QUICK_ASSETS">[56]Patrimonio!#REF!</definedName>
    <definedName name="PY2_Retained_Earnings">[56]Patrimonio!#REF!</definedName>
    <definedName name="PY2_Selling">#REF!</definedName>
    <definedName name="PY2_Tangible_Assets">[56]Patrimonio!#REF!</definedName>
    <definedName name="PY2_Tangible_Net_Worth">#REF!</definedName>
    <definedName name="PY2_Taxes">#REF!</definedName>
    <definedName name="PY2_TOTAL_ASSETS">[56]Patrimonio!#REF!</definedName>
    <definedName name="PY2_TOTAL_CURR_ASSETS">[56]Patrimonio!#REF!</definedName>
    <definedName name="PY2_TOTAL_DEBT">[56]Patrimonio!#REF!</definedName>
    <definedName name="PY2_TOTAL_EQUITY">[56]Patrimonio!#REF!</definedName>
    <definedName name="PY2_Working_Capital">#REF!</definedName>
    <definedName name="Pza_Empaq">[58]PARAM!#REF!</definedName>
    <definedName name="Pza_Fil">[58]PARAM!#REF!</definedName>
    <definedName name="Pza_LP">[58]PARAM!#REF!</definedName>
    <definedName name="Pza_Patio">[58]PARAM!#REF!</definedName>
    <definedName name="Pza_Recep">[58]PARAM!#REF!</definedName>
    <definedName name="Pza_Side">[58]PARAM!#REF!</definedName>
    <definedName name="Pza_SVA">[58]PARAM!#REF!</definedName>
    <definedName name="Pza_Tún">[58]PARAM!#REF!</definedName>
    <definedName name="Q">#REF!</definedName>
    <definedName name="QualcommCreditFacility">#REF!</definedName>
    <definedName name="QUI">#REF!</definedName>
    <definedName name="qw">#REF!</definedName>
    <definedName name="R.L.I.2000.1" hidden="1">{#N/A,#N/A,FALSE,"Aging Summary";#N/A,#N/A,FALSE,"Ratio Analysis";#N/A,#N/A,FALSE,"Test 120 Day Accts";#N/A,#N/A,FALSE,"Tickmarks"}</definedName>
    <definedName name="Rango_EERR">#REF!</definedName>
    <definedName name="rango1_per_actual">#REF!</definedName>
    <definedName name="Ranrep">[93]Repeticiones!$A$1:$B$422</definedName>
    <definedName name="Rate">'[19]Data Sheet'!$C$8</definedName>
    <definedName name="RawData">#REF!</definedName>
    <definedName name="RawHeader">#REF!</definedName>
    <definedName name="RCC">#REF!</definedName>
    <definedName name="RE">#REF!</definedName>
    <definedName name="real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22">#REF!</definedName>
    <definedName name="Ref_23">#REF!</definedName>
    <definedName name="Ref_24">#REF!</definedName>
    <definedName name="Ref_25">#REF!</definedName>
    <definedName name="Ref_26">#REF!</definedName>
    <definedName name="Ref_27">#REF!</definedName>
    <definedName name="Ref_28">#REF!</definedName>
    <definedName name="Ref_29">#REF!</definedName>
    <definedName name="Ref_3">#REF!</definedName>
    <definedName name="Ref_30">#REF!</definedName>
    <definedName name="Ref_31">#REF!</definedName>
    <definedName name="Ref_32">#REF!</definedName>
    <definedName name="Ref_33">#REF!</definedName>
    <definedName name="Ref_34">#REF!</definedName>
    <definedName name="Ref_35">#REF!</definedName>
    <definedName name="Ref_36">#REF!</definedName>
    <definedName name="Ref_37">#REF!</definedName>
    <definedName name="Ref_38">#REF!</definedName>
    <definedName name="Ref_39">#REF!</definedName>
    <definedName name="Ref_4">#REF!</definedName>
    <definedName name="Ref_40">#REF!</definedName>
    <definedName name="Ref_41">#REF!</definedName>
    <definedName name="Ref_42">#REF!</definedName>
    <definedName name="Ref_43">#REF!</definedName>
    <definedName name="Ref_44">#REF!</definedName>
    <definedName name="Ref_45">#REF!</definedName>
    <definedName name="Ref_46">#REF!</definedName>
    <definedName name="Ref_47">#REF!</definedName>
    <definedName name="Ref_48">#REF!</definedName>
    <definedName name="Ref_49">#REF!</definedName>
    <definedName name="Ref_5">#REF!</definedName>
    <definedName name="Ref_50">#REF!</definedName>
    <definedName name="Ref_51">#REF!</definedName>
    <definedName name="Ref_52">#REF!</definedName>
    <definedName name="Ref_53">#REF!</definedName>
    <definedName name="Ref_54">#REF!</definedName>
    <definedName name="Ref_55">#REF!</definedName>
    <definedName name="Ref_56">#REF!</definedName>
    <definedName name="Ref_57">#REF!</definedName>
    <definedName name="Ref_58">#REF!</definedName>
    <definedName name="Ref_59">#REF!</definedName>
    <definedName name="Ref_6">#REF!</definedName>
    <definedName name="Ref_60">#REF!</definedName>
    <definedName name="Ref_61">#REF!</definedName>
    <definedName name="Ref_62">#REF!</definedName>
    <definedName name="Ref_63">#REF!</definedName>
    <definedName name="Ref_64">#REF!</definedName>
    <definedName name="Ref_65">#REF!</definedName>
    <definedName name="Ref_66">#REF!</definedName>
    <definedName name="Ref_67">#REF!</definedName>
    <definedName name="Ref_68">#REF!</definedName>
    <definedName name="Ref_69">#REF!</definedName>
    <definedName name="Ref_7">#REF!</definedName>
    <definedName name="Ref_70">#REF!</definedName>
    <definedName name="Ref_71">#REF!</definedName>
    <definedName name="Ref_72">#REF!</definedName>
    <definedName name="Ref_73">#REF!</definedName>
    <definedName name="Ref_74">#REF!</definedName>
    <definedName name="Ref_75">#REF!</definedName>
    <definedName name="Ref_76">#REF!</definedName>
    <definedName name="Ref_77">#REF!</definedName>
    <definedName name="Ref_78">#REF!</definedName>
    <definedName name="Ref_8">#REF!</definedName>
    <definedName name="Ref_9">#REF!</definedName>
    <definedName name="REF_DEP">#REF!</definedName>
    <definedName name="RENTA">#REF!</definedName>
    <definedName name="Report_Version_4">"A1"</definedName>
    <definedName name="Reporte">[48]RESUMEN!$E$15</definedName>
    <definedName name="res">#REF!</definedName>
    <definedName name="RES.DEDUC.GRAL">[2]Deducc!#REF!</definedName>
    <definedName name="RES.DEDUCC.">[2]Deducc!#REF!</definedName>
    <definedName name="RES.NOPERAC.">[2]Deducc!#REF!</definedName>
    <definedName name="resant" hidden="1">{#N/A,#N/A,FALSE,"BALANCE";#N/A,#N/A,FALSE,"BALACOMP"}</definedName>
    <definedName name="Resid_TMP">#REF!</definedName>
    <definedName name="RESPUESTA">[2]Deducc!#REF!</definedName>
    <definedName name="resultado">#REF!</definedName>
    <definedName name="Resultados_abierto">#REF!</definedName>
    <definedName name="Resultados_FECU">#REF!</definedName>
    <definedName name="RESUM_INT">#REF!</definedName>
    <definedName name="Resumen">#REF!</definedName>
    <definedName name="Resumen_Rstdo">#REF!</definedName>
    <definedName name="RETENCIONES">#REF!</definedName>
    <definedName name="Retrait">#REF!</definedName>
    <definedName name="rettec">#REF!</definedName>
    <definedName name="REV">#REF!</definedName>
    <definedName name="Rev_Act_Mes">'[54]Activo Por Familia'!$I$7:$I$739</definedName>
    <definedName name="RFEST">#REF!</definedName>
    <definedName name="RFSEM">#REF!</definedName>
    <definedName name="RI">#REF!</definedName>
    <definedName name="RIO_MAIPO">'[57]Balance General'!#REF!</definedName>
    <definedName name="RIO_MAIPO_SA">'[57]Estado de Resultado'!#REF!</definedName>
    <definedName name="RIOMAIPO">#REF!</definedName>
    <definedName name="RLI">'[94]PPM actualizados'!#REF!</definedName>
    <definedName name="rm">#REF!</definedName>
    <definedName name="RO">#REF!</definedName>
    <definedName name="RODABASE">#REF!</definedName>
    <definedName name="RODABASE___0">#REF!</definedName>
    <definedName name="RODABASE___10">#REF!</definedName>
    <definedName name="RODABASE___4">#REF!</definedName>
    <definedName name="RODABASE___5">#REF!</definedName>
    <definedName name="RODABASE___6">#REF!</definedName>
    <definedName name="RODABASE___8">#REF!</definedName>
    <definedName name="Row_AC_A101">#REF!</definedName>
    <definedName name="Row_AC_A102">#REF!</definedName>
    <definedName name="Row_AC_A103">#REF!</definedName>
    <definedName name="Row_AC_A104">#REF!</definedName>
    <definedName name="Row_AC_A201">#REF!</definedName>
    <definedName name="Row_AC_A202">#REF!</definedName>
    <definedName name="Row_AC_A203">#REF!</definedName>
    <definedName name="Row_AC_A204">#REF!</definedName>
    <definedName name="Row_AC_A205">#REF!</definedName>
    <definedName name="Row_AC_A206">#REF!</definedName>
    <definedName name="Row_AC_A301">#REF!</definedName>
    <definedName name="Row_AC_A302">#REF!</definedName>
    <definedName name="Row_AC_A303">#REF!</definedName>
    <definedName name="Row_AC_A304">#REF!</definedName>
    <definedName name="Row_AC_A305">#REF!</definedName>
    <definedName name="Row_AC_A451">#REF!</definedName>
    <definedName name="Row_AC_A452">#REF!</definedName>
    <definedName name="Row_AC_A501">#REF!</definedName>
    <definedName name="Row_AC_A502">#REF!</definedName>
    <definedName name="Row_AC_A601">#REF!</definedName>
    <definedName name="Row_AC_A602">#REF!</definedName>
    <definedName name="Row_AC_A611">#REF!</definedName>
    <definedName name="Row_AC_A621">#REF!</definedName>
    <definedName name="Row_AC_A622">#REF!</definedName>
    <definedName name="Row_AC_A623">#REF!</definedName>
    <definedName name="Row_AC_A624">#REF!</definedName>
    <definedName name="Row_AC_A625">#REF!</definedName>
    <definedName name="Row_AC_A701">#REF!</definedName>
    <definedName name="Row_AC_A702">#REF!</definedName>
    <definedName name="Row_AC_A703">#REF!</definedName>
    <definedName name="Row_AC_A800">#REF!</definedName>
    <definedName name="Row_AC_A850">#REF!</definedName>
    <definedName name="Row_AC_A851">#REF!</definedName>
    <definedName name="Row_AC_A852">#REF!</definedName>
    <definedName name="Row_AC_A853">#REF!</definedName>
    <definedName name="Row_AC_A854">#REF!</definedName>
    <definedName name="Row_AC_A855">#REF!</definedName>
    <definedName name="Row_AC_Total">#REF!</definedName>
    <definedName name="Row_AmortLeasing">#REF!</definedName>
    <definedName name="Row_CR_R09">'[28]1. P-L'!#REF!</definedName>
    <definedName name="Row_CR_R10">'[28]1. P-L'!#REF!</definedName>
    <definedName name="row_key3_total">#REF!</definedName>
    <definedName name="Row_PA_P005">#REF!</definedName>
    <definedName name="Row_PA_P110">#REF!</definedName>
    <definedName name="Row_PA_P120">#REF!</definedName>
    <definedName name="Row_PA_P130">#REF!</definedName>
    <definedName name="Row_PA_P140">#REF!</definedName>
    <definedName name="Row_PA_P150">#REF!</definedName>
    <definedName name="Row_PA_P160">#REF!</definedName>
    <definedName name="Row_PA_P250">#REF!</definedName>
    <definedName name="Row_PA_P260">#REF!</definedName>
    <definedName name="Row_PA_P270">#REF!</definedName>
    <definedName name="Row_PA_P401">#REF!</definedName>
    <definedName name="Row_PA_P402">#REF!</definedName>
    <definedName name="Row_PA_P450">#REF!</definedName>
    <definedName name="Row_PA_P500">#REF!</definedName>
    <definedName name="Row_PA_P520">#REF!</definedName>
    <definedName name="Row_PA_P600">#REF!</definedName>
    <definedName name="Row_PA_P710">#REF!</definedName>
    <definedName name="Row_PA_P720">#REF!</definedName>
    <definedName name="Row_PA_P730">#REF!</definedName>
    <definedName name="Row_PA_P740">#REF!</definedName>
    <definedName name="Row_PA_Total">[28]Liabilities!$27:$27</definedName>
    <definedName name="Row_PAR_PayésEquivalenceFF">'[28]General Data'!$32:$32</definedName>
    <definedName name="Row_PAR_PayésEquivalenceLocal">'[28]General Data'!$31:$31</definedName>
    <definedName name="Row_PAR_PayésInterFF">'[28]General Data'!$29:$29</definedName>
    <definedName name="Row_PAR_PayésInterLocal">'[28]General Data'!$28:$28</definedName>
    <definedName name="Row_PAR_RecusEquivalenceFF">'[28]General Data'!$39:$39</definedName>
    <definedName name="Row_PAR_RecusEquivalenceLocal">'[28]General Data'!$38:$38</definedName>
    <definedName name="Row_PAR_RecusInterFF">'[28]General Data'!$36:$36</definedName>
    <definedName name="Row_PAR_RecusInterLocal">'[28]General Data'!$35:$35</definedName>
    <definedName name="Row_PL_R100">#REF!</definedName>
    <definedName name="Row_PL_R201">#REF!</definedName>
    <definedName name="Row_PL_R202">#REF!</definedName>
    <definedName name="Row_PL_R203">#REF!</definedName>
    <definedName name="Row_PL_R204">#REF!</definedName>
    <definedName name="Row_PL_R301">#REF!</definedName>
    <definedName name="Row_PL_R302">#REF!</definedName>
    <definedName name="Row_PL_R311">#REF!</definedName>
    <definedName name="Row_PL_R312">#REF!</definedName>
    <definedName name="Row_PL_R313">#REF!</definedName>
    <definedName name="Row_PL_R314">#REF!</definedName>
    <definedName name="Row_PL_R315">#REF!</definedName>
    <definedName name="Row_PL_R316">#REF!</definedName>
    <definedName name="Row_PL_R317">#REF!</definedName>
    <definedName name="Row_PL_R401">#REF!</definedName>
    <definedName name="Row_PL_R402">#REF!</definedName>
    <definedName name="Row_PL_R403">#REF!</definedName>
    <definedName name="Row_PL_R404">#REF!</definedName>
    <definedName name="Row_PL_R421">#REF!</definedName>
    <definedName name="Row_PL_R422">#REF!</definedName>
    <definedName name="Row_PL_R423">#REF!</definedName>
    <definedName name="Row_PL_R501">#REF!</definedName>
    <definedName name="Row_PL_R521">#REF!</definedName>
    <definedName name="Row_PL_R522">#REF!</definedName>
    <definedName name="Row_PL_R523">#REF!</definedName>
    <definedName name="Row_PL_R524">#REF!</definedName>
    <definedName name="Row_PL_R525">#REF!</definedName>
    <definedName name="Row_PL_R530">#REF!</definedName>
    <definedName name="Row_PL_R541">#REF!</definedName>
    <definedName name="Row_PL_R542">#REF!</definedName>
    <definedName name="Row_PL_R543">#REF!</definedName>
    <definedName name="Row_PL_R544">#REF!</definedName>
    <definedName name="Row_PL_R545">#REF!</definedName>
    <definedName name="Row_PL_R550">#REF!</definedName>
    <definedName name="Row_PL_R551">#REF!</definedName>
    <definedName name="Row_PL_R552">#REF!</definedName>
    <definedName name="Row_PL_R553">#REF!</definedName>
    <definedName name="Row_PL_R554">#REF!</definedName>
    <definedName name="Row_PL_R555">#REF!</definedName>
    <definedName name="Row_PL_R556">#REF!</definedName>
    <definedName name="Row_PL_R600">#REF!</definedName>
    <definedName name="Row_PL_R650">#REF!</definedName>
    <definedName name="Row_PL_R701">#REF!</definedName>
    <definedName name="Row_PL_R702">#REF!</definedName>
    <definedName name="Row_PL_R850">#REF!</definedName>
    <definedName name="Row_PL_R851">#REF!</definedName>
    <definedName name="Row_PL_R852">#REF!</definedName>
    <definedName name="Row_PL_R853">#REF!</definedName>
    <definedName name="Row_PL_R900">#REF!</definedName>
    <definedName name="Row_PL_R910">#REF!</definedName>
    <definedName name="Row_PL_R920">#REF!</definedName>
    <definedName name="Row_PL_R950">#REF!</definedName>
    <definedName name="Row_PL_R951">#REF!</definedName>
    <definedName name="Row_PL_R990">'[28]P-L'!$59:$59</definedName>
    <definedName name="Row_ValBruteLeasing">#REF!</definedName>
    <definedName name="RPVP">#REF!</definedName>
    <definedName name="rr" hidden="1">{#N/A,#N/A,FALSE,"Aging Summary";#N/A,#N/A,FALSE,"Ratio Analysis";#N/A,#N/A,FALSE,"Test 120 Day Accts";#N/A,#N/A,FALSE,"Tickmarks"}</definedName>
    <definedName name="RRHH">[47]VENTAS!$A$16:$B$42</definedName>
    <definedName name="RRHHPERSCLI">#REF!</definedName>
    <definedName name="RRHHPROF">#REF!</definedName>
    <definedName name="rrrrr">#REF!</definedName>
    <definedName name="rrrrrrrr">#REF!</definedName>
    <definedName name="RU">#REF!</definedName>
    <definedName name="RUN">[95]RLI!#REF!</definedName>
    <definedName name="rut">[96]Cliente!$D$5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[77]XXXXXX0!$H$1:$H$112</definedName>
    <definedName name="S_CY_Beg_GT">#REF!</definedName>
    <definedName name="S_CY_End">#REF!</definedName>
    <definedName name="S_CY_End_Data">[77]Icof!$N$1:$N$98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a_Cuna">#REF!</definedName>
    <definedName name="SALAVENTAS">#REF!</definedName>
    <definedName name="SAN_ISIDRO">#REF!</definedName>
    <definedName name="SAN_ISIDRO_S.A.">#REF!</definedName>
    <definedName name="SAN_ISIDRO_SA">#REF!</definedName>
    <definedName name="SANTIAGO_PONIENTE">#REF!</definedName>
    <definedName name="SASApp_LIBPLREF_CPJV_02_AperturaInventario">#REF!</definedName>
    <definedName name="SASApp_LIBPLREF_CPJV02_CierreApe_2">#REF!</definedName>
    <definedName name="SASApp_LIBPLREF_CPJV02_CierreApertInventPrest">#REF!</definedName>
    <definedName name="SASApp_LIBPLREF_CPJV02_CierreApertInventRend">#REF!</definedName>
    <definedName name="SASApp_REFCPRE_CPJV02_CierreApertInventPrest">[10]DatosDos!#REF!</definedName>
    <definedName name="SASApp_REFCPRE_CPJV02_CierreApertInventRend">[10]DatosDos!#REF!</definedName>
    <definedName name="SASApp_REFCPRE_Estudio_InvBonoPrestador">'[97]Detalle Apertura Inventario'!#REF!</definedName>
    <definedName name="SCP_ARGENTINA">'[44]Balance General'!#REF!</definedName>
    <definedName name="SCP_ARGENTINA_S.A.">#REF!</definedName>
    <definedName name="SCP_ARGENTINA_SA">#REF!</definedName>
    <definedName name="SCuna_Adm">#REF!</definedName>
    <definedName name="SCuna_Prod">#REF!</definedName>
    <definedName name="sdf">[95]Parámetros!$B$6</definedName>
    <definedName name="sdfasdad" hidden="1">{#N/A,#N/A,FALSE,"Aging Summary";#N/A,#N/A,FALSE,"Ratio Analysis";#N/A,#N/A,FALSE,"Test 120 Day Accts";#N/A,#N/A,FALSE,"Tickmarks"}</definedName>
    <definedName name="sdfsdfdsa" hidden="1">{#N/A,#N/A,FALSE,"Aging Summary";#N/A,#N/A,FALSE,"Ratio Analysis";#N/A,#N/A,FALSE,"Test 120 Day Accts";#N/A,#N/A,FALSE,"Tickmarks"}</definedName>
    <definedName name="sdsdsf" hidden="1">{#N/A,#N/A,FALSE,"Aging Summary";#N/A,#N/A,FALSE,"Ratio Analysis";#N/A,#N/A,FALSE,"Test 120 Day Accts";#N/A,#N/A,FALSE,"Tickmarks"}</definedName>
    <definedName name="SECUENCIA">[2]Deducc!#REF!</definedName>
    <definedName name="Sedes">[55]Datos!$B$3:$B$28</definedName>
    <definedName name="Seguro_de_salud">[20]Parametros!#REF!</definedName>
    <definedName name="Seguro_de_vida">[20]Parametros!#REF!</definedName>
    <definedName name="SEGUROS">#REF!</definedName>
    <definedName name="SEIS">#REF!</definedName>
    <definedName name="sence">#REF!</definedName>
    <definedName name="Septiembre">[96]ICE_C!#REF!</definedName>
    <definedName name="SERVADM">#REF!</definedName>
    <definedName name="SERVEXT">#REF!</definedName>
    <definedName name="SERVEXTADM">#REF!</definedName>
    <definedName name="SERVICIOSBAS">#REF!</definedName>
    <definedName name="settembre_2001">#REF!</definedName>
    <definedName name="settembre_2002">#REF!</definedName>
    <definedName name="settembre_2003">#REF!</definedName>
    <definedName name="settembre_2004">#REF!</definedName>
    <definedName name="settembre_2005">#REF!</definedName>
    <definedName name="si">[22]Hoja1!$H$5:$H$6</definedName>
    <definedName name="SIETE">#REF!</definedName>
    <definedName name="Sin_Endesa">#REF!</definedName>
    <definedName name="SK">#REF!</definedName>
    <definedName name="SKS">#REF!</definedName>
    <definedName name="SM">#REF!</definedName>
    <definedName name="so">#REF!</definedName>
    <definedName name="SOBVTAACC">#REF!</definedName>
    <definedName name="Social">#REF!</definedName>
    <definedName name="SOFT">#REF!</definedName>
    <definedName name="SOIQJUSI" hidden="1">{#N/A,#N/A,FALSE,"Aging Summary";#N/A,#N/A,FALSE,"Ratio Analysis";#N/A,#N/A,FALSE,"Test 120 Day Accts";#N/A,#N/A,FALSE,"Tickmarks"}</definedName>
    <definedName name="SOM">#REF!</definedName>
    <definedName name="sqsqs" hidden="1">{#N/A,#N/A,FALSE,"Aging Summary";#N/A,#N/A,FALSE,"Ratio Analysis";#N/A,#N/A,FALSE,"Test 120 Day Accts";#N/A,#N/A,FALSE,"Tickmarks"}</definedName>
    <definedName name="ss">#REF!</definedName>
    <definedName name="sssssssssssssssss">#REF!</definedName>
    <definedName name="START">[2]Deducc!#REF!</definedName>
    <definedName name="STGO_2000">'[37]Balance General'!#REF!</definedName>
    <definedName name="STGO_2000_LTDA">'[37]Estado de Resultado'!#REF!</definedName>
    <definedName name="Sucursales">[61]Tributario_A25_1.1!#REF!</definedName>
    <definedName name="suppress2">#REF!</definedName>
    <definedName name="Survaleurs_BrutesFF">#REF!</definedName>
    <definedName name="suuu">'[36]Detalle Otros Flujo'!#REF!</definedName>
    <definedName name="Swap">#REF!</definedName>
    <definedName name="Swaption_T0">[42]Rng_Swaption_T0!$A$1:$CF$5</definedName>
    <definedName name="swssasa" hidden="1">{#N/A,#N/A,FALSE,"Aging Summary";#N/A,#N/A,FALSE,"Ratio Analysis";#N/A,#N/A,FALSE,"Test 120 Day Accts";#N/A,#N/A,FALSE,"Tickmarks"}</definedName>
    <definedName name="SYNAPSIS">#REF!</definedName>
    <definedName name="SYNAPSIS_ARGENTINA">'[98]Balance General'!$D$9</definedName>
    <definedName name="SYNAPSIS_BRASIL">'[98]Balance General'!$G$9</definedName>
    <definedName name="SYNAPSIS_CHILE">'[98]Balance General'!$C$9</definedName>
    <definedName name="SYNAPSIS_COLOMBIA">'[98]Balance General'!$F$9</definedName>
    <definedName name="SYNAPSIS_PERU">'[98]Balance General'!$E$9</definedName>
    <definedName name="SYNAPSIS_SA">#REF!</definedName>
    <definedName name="t" hidden="1">{#N/A,#N/A,FALSE,"Aging Summary";#N/A,#N/A,FALSE,"Ratio Analysis";#N/A,#N/A,FALSE,"Test 120 Day Accts";#N/A,#N/A,FALSE,"Tickmarks"}</definedName>
    <definedName name="tabla">#REF!</definedName>
    <definedName name="TAN">'[99]Balance General'!#REF!</definedName>
    <definedName name="tapagif">#REF!</definedName>
    <definedName name="TASA">#REF!</definedName>
    <definedName name="TASACAMBIO">#REF!</definedName>
    <definedName name="Tax_Rate">#REF!</definedName>
    <definedName name="TC">#REF!</definedName>
    <definedName name="TC_CLP_Ini">#REF!</definedName>
    <definedName name="TD">#REF!</definedName>
    <definedName name="TD_SI">#REF!</definedName>
    <definedName name="Tec_Cali_1">[41]CAT!$C$22</definedName>
    <definedName name="Tec_Cali_2">[41]CAT!$C$23</definedName>
    <definedName name="Tec_Mant_1">[41]CAT!$C$16</definedName>
    <definedName name="Tec_Mant_2">[41]CAT!$C$17</definedName>
    <definedName name="TEKNO">#REF!</definedName>
    <definedName name="Telef_TMP">#REF!</definedName>
    <definedName name="telefono">#REF!</definedName>
    <definedName name="temp1A">#REF!</definedName>
    <definedName name="Temporero">[41]CAT!$C$11</definedName>
    <definedName name="TESA">#REF!</definedName>
    <definedName name="TESA_">#REF!</definedName>
    <definedName name="TEST0">'[3]Asesoria RRHH'!$A$3:$C$13</definedName>
    <definedName name="TEST1">#REF!</definedName>
    <definedName name="TEST2">[56]Resumen!#REF!</definedName>
    <definedName name="TEST3">[56]Resumen!#REF!</definedName>
    <definedName name="TEST4">#REF!</definedName>
    <definedName name="TEST5">#REF!</definedName>
    <definedName name="TESTHKEY">'[3]Asesoria RRHH'!$C$2:$C$2</definedName>
    <definedName name="TESTKEYS">'[3]Asesoria RRHH'!$A$3:$A$13</definedName>
    <definedName name="TESTVKEY">'[3]Asesoria RRHH'!$A$2:$A$2</definedName>
    <definedName name="texco">#REF!</definedName>
    <definedName name="TextRefCopy1">#REF!</definedName>
    <definedName name="TextRefCopy10">#REF!</definedName>
    <definedName name="TextRefCopy100">[100]Validación!#REF!</definedName>
    <definedName name="TextRefCopy102">[100]Validación!#REF!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'[101]Exámen de Patrim.'!#REF!</definedName>
    <definedName name="TextRefCopy114">'[101]Exámen de Patrim.'!#REF!</definedName>
    <definedName name="TextRefCopy115">#REF!</definedName>
    <definedName name="TextRefCopy116">#REF!</definedName>
    <definedName name="TextRefCopy117">#REF!</definedName>
    <definedName name="TextRefCopy12">[96]ICE_C!#REF!</definedName>
    <definedName name="TextRefCopy125">'[102]Detalle EERR'!#REF!</definedName>
    <definedName name="TextRefCopy126">'[102]Detalle EERR'!#REF!</definedName>
    <definedName name="TextRefCopy13">#REF!</definedName>
    <definedName name="TextRefCopy14">#REF!</definedName>
    <definedName name="TextRefCopy143">#REF!</definedName>
    <definedName name="TextRefCopy144">'[102]Detalle EERR'!$B$9</definedName>
    <definedName name="TextRefCopy145">#REF!</definedName>
    <definedName name="TextRefCopy146">'[102]Detalle EERR'!$D$9</definedName>
    <definedName name="TextRefCopy15">#REF!</definedName>
    <definedName name="TextRefCopy154">#REF!</definedName>
    <definedName name="TextRefCopy16">'[101]I.Diferido 05 ISA'!#REF!</definedName>
    <definedName name="TextRefCopy17">#REF!</definedName>
    <definedName name="TextRefCopy18">[96]ICE_C!#REF!</definedName>
    <definedName name="TextRefCopy19">#REF!</definedName>
    <definedName name="TextRefCopy2">#REF!</definedName>
    <definedName name="TextRefCopy20">[96]ICE_C!#REF!</definedName>
    <definedName name="TextRefCopy21">#REF!</definedName>
    <definedName name="TextRefCopy22">[96]ICE_C!#REF!</definedName>
    <definedName name="TextRefCopy23">[96]ICE_C!#REF!</definedName>
    <definedName name="TextRefCopy24">'[102]I.Diferido 08 ISA'!#REF!</definedName>
    <definedName name="TextRefCopy25">[96]ICE_C!#REF!</definedName>
    <definedName name="TextRefCopy26">[96]ICE_C!#REF!</definedName>
    <definedName name="TextRefCopy27">#REF!</definedName>
    <definedName name="TextRefCopy28">'[103]Impuestos Diferidos '!#REF!</definedName>
    <definedName name="TextRefCopy29">#REF!</definedName>
    <definedName name="TextRefCopy3">#REF!</definedName>
    <definedName name="TextRefCopy30">'[102]I.Diferido 08 ISA'!#REF!</definedName>
    <definedName name="TextRefCopy31">#REF!</definedName>
    <definedName name="TextRefCopy32">'[102]I.Diferido 08 ISA'!#REF!</definedName>
    <definedName name="TextRefCopy33">#REF!</definedName>
    <definedName name="TextRefCopy34">[96]ICE_C!#REF!</definedName>
    <definedName name="TextRefCopy35">[96]ICE_C!#REF!</definedName>
    <definedName name="TextRefCopy36">[96]ICE_C!#REF!</definedName>
    <definedName name="TextRefCopy37">[96]ICE_C!#REF!</definedName>
    <definedName name="TextRefCopy38">[96]ICE_C!#REF!</definedName>
    <definedName name="TextRefCopy39">[96]ICE_C!#REF!</definedName>
    <definedName name="TextRefCopy4">#REF!</definedName>
    <definedName name="TextRefCopy40">'[102]I.Diferido 08 ISA'!#REF!</definedName>
    <definedName name="TextRefCopy41">'[102]I.Diferido 08 ISA'!#REF!</definedName>
    <definedName name="TextRefCopy42">'[102]I.Diferido 08 ISA'!#REF!</definedName>
    <definedName name="TextRefCopy43">'[102]I.Diferido 08 ISA'!#REF!</definedName>
    <definedName name="TextRefCopy44">[96]ICE_C!#REF!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[96]ICE_C!#REF!</definedName>
    <definedName name="TextRefCopy5">[96]ICE_C!#REF!</definedName>
    <definedName name="TextRefCopy50">'[102]I.Diferido 08 ISA'!#REF!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[96]ICE_C!#REF!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8">[100]Validación!#REF!</definedName>
    <definedName name="TextRefCopyRangeCount" hidden="1">51</definedName>
    <definedName name="time_disponible">#REF!</definedName>
    <definedName name="tipo">#REF!</definedName>
    <definedName name="Tipo_mes">[82]FCM!$C$26</definedName>
    <definedName name="tipo_reporte">#REF!</definedName>
    <definedName name="Titre">#REF!</definedName>
    <definedName name="_xlnm.Print_Titles">#REF!</definedName>
    <definedName name="Títulos_a_imprimir_IM">#REF!</definedName>
    <definedName name="TODOS">[104]TODOS!$A$1:$BA$5090</definedName>
    <definedName name="Tope_Imponible_UF">[20]Parametros!#REF!</definedName>
    <definedName name="Total_Pasivos">'[105]Detalle inicial'!#REF!</definedName>
    <definedName name="TOTO" hidden="1">[104]ANIM!#REF!</definedName>
    <definedName name="TOTROMESA">#REF!</definedName>
    <definedName name="TPF_ACSA_Coho">#REF!</definedName>
    <definedName name="Tramos">#REF!</definedName>
    <definedName name="TRANSQUILLOTA">#REF!</definedName>
    <definedName name="TRANSQUILLOTA_SA">#REF!</definedName>
    <definedName name="Tras_SCuna">#REF!</definedName>
    <definedName name="Trasl_Adm">#REF!</definedName>
    <definedName name="Trasl_Adm_Cast">#REF!</definedName>
    <definedName name="Trasl_Plant">#REF!</definedName>
    <definedName name="TRES">#REF!</definedName>
    <definedName name="tt" hidden="1">{#N/A,#N/A,FALSE,"Aging Summary";#N/A,#N/A,FALSE,"Ratio Analysis";#N/A,#N/A,FALSE,"Test 120 Day Accts";#N/A,#N/A,FALSE,"Tickmarks"}</definedName>
    <definedName name="TTFFFFVVGGT" hidden="1">{#N/A,#N/A,FALSE,"Aging Summary";#N/A,#N/A,FALSE,"Ratio Analysis";#N/A,#N/A,FALSE,"Test 120 Day Accts";#N/A,#N/A,FALSE,"Tickmarks"}</definedName>
    <definedName name="tttt">[105]empresa!#REF!</definedName>
    <definedName name="TUNEL">#REF!</definedName>
    <definedName name="TUNEL_EL_MELON">#REF!</definedName>
    <definedName name="TUNEL_EL_MELON_S.A.">#REF!</definedName>
    <definedName name="TUNEL_EL_MELON_SA">#REF!</definedName>
    <definedName name="TUTU">[104]ANIM!#REF!</definedName>
    <definedName name="u" hidden="1">{#N/A,#N/A,FALSE,"Aging Summary";#N/A,#N/A,FALSE,"Ratio Analysis";#N/A,#N/A,FALSE,"Test 120 Day Accts";#N/A,#N/A,FALSE,"Tickmarks"}</definedName>
    <definedName name="UF">#REF!</definedName>
    <definedName name="uf_00">#REF!</definedName>
    <definedName name="uf_01">#REF!</definedName>
    <definedName name="uf_99">#REF!</definedName>
    <definedName name="uf_a_pesos">[106]SSCC!$M$7</definedName>
    <definedName name="uf_hoy">[84]anexo01!$K$10</definedName>
    <definedName name="UF_Inicio">#REF!</definedName>
    <definedName name="uf_mes_ant">#REF!</definedName>
    <definedName name="UHIHOJ" hidden="1">{#N/A,#N/A,FALSE,"Aging Summary";#N/A,#N/A,FALSE,"Ratio Analysis";#N/A,#N/A,FALSE,"Test 120 Day Accts";#N/A,#N/A,FALSE,"Tickmarks"}</definedName>
    <definedName name="UIIOI" hidden="1">{#N/A,#N/A,FALSE,"Aging Summary";#N/A,#N/A,FALSE,"Ratio Analysis";#N/A,#N/A,FALSE,"Test 120 Day Accts";#N/A,#N/A,FALSE,"Tickmarks"}</definedName>
    <definedName name="UNO">#REF!</definedName>
    <definedName name="URI">#REF!</definedName>
    <definedName name="USAN">#REF!</definedName>
    <definedName name="usd_hoy">[84]anexo01!$K$7</definedName>
    <definedName name="USDOL">#REF!</definedName>
    <definedName name="USDvs.EUR">#REF!</definedName>
    <definedName name="Utens_TMP">#REF!</definedName>
    <definedName name="UTILIDAD">[107]Parámetros!#REF!</definedName>
    <definedName name="UTILIDAD_EE_RR">#REF!</definedName>
    <definedName name="utilities">#REF!</definedName>
    <definedName name="UTILNETA">#REF!,#REF!</definedName>
    <definedName name="utm">#REF!</definedName>
    <definedName name="uuuu" hidden="1">{#N/A,#N/A,FALSE,"Aging Summary";#N/A,#N/A,FALSE,"Ratio Analysis";#N/A,#N/A,FALSE,"Test 120 Day Accts";#N/A,#N/A,FALSE,"Tickmarks"}</definedName>
    <definedName name="V">#REF!</definedName>
    <definedName name="VAC">[108]RESVACT!#REF!</definedName>
    <definedName name="VACAC2">'[109]C-ANEXAS'!$C$302</definedName>
    <definedName name="VALOR">#REF!</definedName>
    <definedName name="Valor_UF_2">[20]Parametros!#REF!</definedName>
    <definedName name="Valor_UF_3">[20]Parametros!#REF!</definedName>
    <definedName name="Valor_UF_4">[20]Parametros!#REF!</definedName>
    <definedName name="Valor_UF_5">[20]Parametros!#REF!</definedName>
    <definedName name="Valor_UF_6">[20]Parametros!#REF!</definedName>
    <definedName name="VALORES">#REF!</definedName>
    <definedName name="VAR_ECAM">#REF!</definedName>
    <definedName name="VARIOS">#REF!</definedName>
    <definedName name="VarMes_TC_CLP">#REF!</definedName>
    <definedName name="VarSitNette_Augmentation_Col1FF">#REF!</definedName>
    <definedName name="VarSitNette_Augmentation_Col1Local">#REF!</definedName>
    <definedName name="VarSitNette_Augmentation_Col7FF">#REF!</definedName>
    <definedName name="VarSitNette_Augmentation_Col7Local">#REF!</definedName>
    <definedName name="VarSitNette_Col10Lig1FF">#REF!</definedName>
    <definedName name="VarSitNette_Col10Lig1Loc">#REF!</definedName>
    <definedName name="VarSitNette_Col10Lig8FF">#REF!</definedName>
    <definedName name="VarSitNette_Col10Lig8Loc">#REF!</definedName>
    <definedName name="VarSitNette_Col1Lig8FF">#REF!</definedName>
    <definedName name="VarSitNette_Col6Lig8FF">#REF!</definedName>
    <definedName name="VarSitNette_Col7Lig8FF">#REF!</definedName>
    <definedName name="VarSitNette_Col8Lig8FF">#REF!</definedName>
    <definedName name="vbdbdc">#REF!</definedName>
    <definedName name="ve" hidden="1">{#N/A,#N/A,FALSE,"Aging Summary";#N/A,#N/A,FALSE,"Ratio Analysis";#N/A,#N/A,FALSE,"Test 120 Day Accts";#N/A,#N/A,FALSE,"Tickmarks"}</definedName>
    <definedName name="VELASCO">'[57]Balance General'!#REF!</definedName>
    <definedName name="VERI_PPM_ANEXA">#REF!</definedName>
    <definedName name="Viat_Int">#REF!</definedName>
    <definedName name="Viatico_Nac">#REF!</definedName>
    <definedName name="VIGILANCIA">#REF!</definedName>
    <definedName name="vneg">#REF!</definedName>
    <definedName name="VPP">#REF!</definedName>
    <definedName name="VPPHG">#REF!</definedName>
    <definedName name="vvv" hidden="1">{#N/A,#N/A,FALSE,"Aging Summary";#N/A,#N/A,FALSE,"Ratio Analysis";#N/A,#N/A,FALSE,"Test 120 Day Accts";#N/A,#N/A,FALSE,"Tickmarks"}</definedName>
    <definedName name="vvvvvvv" hidden="1">{#N/A,#N/A,FALSE,"Aging Summary";#N/A,#N/A,FALSE,"Ratio Analysis";#N/A,#N/A,FALSE,"Test 120 Day Accts";#N/A,#N/A,FALSE,"Tickmarks"}</definedName>
    <definedName name="vxccccccccccccccccccc">#REF!</definedName>
    <definedName name="W">#REF!</definedName>
    <definedName name="W_Agallas">#REF!</definedName>
    <definedName name="W_Belly">#REF!</definedName>
    <definedName name="W_Cabeza">#REF!</definedName>
    <definedName name="W_Cola">#REF!</definedName>
    <definedName name="W_Espinazo">#REF!</definedName>
    <definedName name="W_Piel">#REF!</definedName>
    <definedName name="W_RW">#REF!</definedName>
    <definedName name="W_TrimA">#REF!</definedName>
    <definedName name="W_TrimB">#REF!</definedName>
    <definedName name="W_TrimD">#REF!</definedName>
    <definedName name="W_TrimE">#REF!</definedName>
    <definedName name="W_TrrimC">#REF!</definedName>
    <definedName name="W_Visceras">#REF!</definedName>
    <definedName name="willy">'[51]NO CUADRA'!#REF!</definedName>
    <definedName name="wqds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." hidden="1">{#N/A,#N/A,TRUE,"11010302 ";#N/A,#N/A,TRUE,"11010401"}</definedName>
    <definedName name="wrn.analisis1.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exos._.Informe._.de._.Gestión." hidden="1">{#N/A,#N/A,TRUE,"H";#N/A,#N/A,TRUE,"J"}</definedName>
    <definedName name="wrn.Informe._.Completo.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wrn.INFORME._.HOFFMANN." hidden="1">{#N/A,#N/A,FALSE,"BALANCE";#N/A,#N/A,FALSE,"BALACOMP"}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gestion.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Renta._.Total.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s">#REF!</definedName>
    <definedName name="wsw" hidden="1">{#N/A,#N/A,FALSE,"Aging Summary";#N/A,#N/A,FALSE,"Ratio Analysis";#N/A,#N/A,FALSE,"Test 120 Day Accts";#N/A,#N/A,FALSE,"Tickmarks"}</definedName>
    <definedName name="wswwsw" hidden="1">{#N/A,#N/A,FALSE,"Aging Summary";#N/A,#N/A,FALSE,"Ratio Analysis";#N/A,#N/A,FALSE,"Test 120 Day Accts";#N/A,#N/A,FALSE,"Tickmarks"}</definedName>
    <definedName name="www" hidden="1">{#N/A,#N/A,FALSE,"Aging Summary";#N/A,#N/A,FALSE,"Ratio Analysis";#N/A,#N/A,FALSE,"Test 120 Day Accts";#N/A,#N/A,FALSE,"Tickmarks"}</definedName>
    <definedName name="X">#REF!</definedName>
    <definedName name="XREF_COLUMN_1" hidden="1">[110]Inversiones!#REF!</definedName>
    <definedName name="XREF_COLUMN_2" hidden="1">[110]Inversiones!#REF!</definedName>
    <definedName name="XREF_COLUMN_3" hidden="1">'[111]VPP  A II-8'!#REF!</definedName>
    <definedName name="XRefActiveRow" hidden="1">#REF!</definedName>
    <definedName name="XRefColumnsCount" hidden="1">7</definedName>
    <definedName name="XRefCopy1" hidden="1">#REF!</definedName>
    <definedName name="XRefCopy1Row" hidden="1">#REF!</definedName>
    <definedName name="XRefCopy2Row" hidden="1">#REF!</definedName>
    <definedName name="XRefCopy3" hidden="1">'[111]VPP  A II-8'!#REF!</definedName>
    <definedName name="XRefCopy3Row" hidden="1">#REF!</definedName>
    <definedName name="XRefCopy4Row" hidden="1">#REF!</definedName>
    <definedName name="XRefCopy5Row" hidden="1">[112]XREF!#REF!</definedName>
    <definedName name="XRefCopyRangeCount" hidden="1">1</definedName>
    <definedName name="XRefPaste1Row" hidden="1">#REF!</definedName>
    <definedName name="XRefPaste2" hidden="1">#REF!</definedName>
    <definedName name="XRefPaste2Row" hidden="1">#REF!</definedName>
    <definedName name="XRefPaste3" hidden="1">'[111]VPP  A II-8'!#REF!</definedName>
    <definedName name="XRefPaste3Row" hidden="1">#REF!</definedName>
    <definedName name="XRefPaste4" hidden="1">'[111]VPP  A II-8'!#REF!</definedName>
    <definedName name="XRefPaste4Row" hidden="1">#REF!</definedName>
    <definedName name="XRefPaste5Row" hidden="1">#REF!</definedName>
    <definedName name="XRefPaste6" hidden="1">#REF!</definedName>
    <definedName name="XRefPaste6Row" hidden="1">[112]XREF!#REF!</definedName>
    <definedName name="XRefPasteRangeCount" hidden="1">5</definedName>
    <definedName name="XX">#N/A</definedName>
    <definedName name="xxx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XXX_yyyy">'[91]Asesoria RRHH'!#REF!</definedName>
    <definedName name="xxxx">#REF!</definedName>
    <definedName name="xxxxx">#REF!</definedName>
    <definedName name="XXXXXX">#REF!</definedName>
    <definedName name="xxxxxxxxxxxxxxxxxxx">#REF!</definedName>
    <definedName name="Y_Entero">#REF!</definedName>
    <definedName name="Y_HG">#REF!</definedName>
    <definedName name="Y_TrimA">#REF!</definedName>
    <definedName name="Y_TrimB">#REF!</definedName>
    <definedName name="Y_TrimC">#REF!</definedName>
    <definedName name="Y_TrimD">#REF!</definedName>
    <definedName name="Y_TrimE">#REF!</definedName>
    <definedName name="Year">'[19]Data Sheet'!$C$6</definedName>
    <definedName name="yyyy" hidden="1">{#N/A,#N/A,FALSE,"Aging Summary";#N/A,#N/A,FALSE,"Ratio Analysis";#N/A,#N/A,FALSE,"Test 120 Day Accts";#N/A,#N/A,FALSE,"Tickmarks"}</definedName>
    <definedName name="Z">#REF!</definedName>
    <definedName name="zero">#REF!</definedName>
    <definedName name="zero2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8" i="1" l="1"/>
  <c r="AD18" i="1" s="1"/>
  <c r="AD124" i="1"/>
  <c r="AD123" i="1"/>
  <c r="AD122" i="1"/>
  <c r="AG128" i="1"/>
  <c r="AG127" i="1"/>
  <c r="AD127" i="1" s="1"/>
  <c r="AG126" i="1"/>
  <c r="AD126" i="1" s="1"/>
  <c r="AG113" i="1"/>
  <c r="AD113" i="1" s="1"/>
  <c r="AG111" i="1"/>
  <c r="AD111" i="1" s="1"/>
  <c r="AG110" i="1"/>
  <c r="AD110" i="1" s="1"/>
  <c r="AG109" i="1"/>
  <c r="AD109" i="1" s="1"/>
  <c r="AG108" i="1"/>
  <c r="AD108" i="1" s="1"/>
  <c r="AG92" i="1"/>
  <c r="AD92" i="1" s="1"/>
  <c r="AG104" i="1"/>
  <c r="AD104" i="1" s="1"/>
  <c r="AG103" i="1"/>
  <c r="AD103" i="1" s="1"/>
  <c r="AG102" i="1"/>
  <c r="AD102" i="1" s="1"/>
  <c r="AG105" i="1"/>
  <c r="AD105" i="1" s="1"/>
  <c r="AG106" i="1"/>
  <c r="AD106" i="1" s="1"/>
  <c r="AD128" i="1"/>
  <c r="AD121" i="1"/>
  <c r="AG100" i="1"/>
  <c r="AD100" i="1" s="1"/>
  <c r="AG99" i="1"/>
  <c r="AD99" i="1" s="1"/>
  <c r="AG98" i="1"/>
  <c r="AD98" i="1" s="1"/>
  <c r="AG97" i="1"/>
  <c r="AD97" i="1" s="1"/>
  <c r="AG96" i="1"/>
  <c r="AD96" i="1" s="1"/>
  <c r="AG95" i="1"/>
  <c r="AD95" i="1" s="1"/>
  <c r="AG94" i="1"/>
  <c r="AD94" i="1" s="1"/>
  <c r="AG93" i="1"/>
  <c r="AD93" i="1" s="1"/>
  <c r="AG91" i="1"/>
  <c r="AD91" i="1" s="1"/>
  <c r="AG90" i="1"/>
  <c r="AD90" i="1" s="1"/>
  <c r="AG88" i="1"/>
  <c r="AD88" i="1" s="1"/>
  <c r="AG87" i="1"/>
  <c r="AD87" i="1" s="1"/>
  <c r="AG80" i="1"/>
  <c r="AD80" i="1" s="1"/>
  <c r="AG77" i="1"/>
  <c r="AD77" i="1" s="1"/>
  <c r="AG68" i="1"/>
  <c r="AD68" i="1" s="1"/>
  <c r="AG67" i="1"/>
  <c r="AD67" i="1" s="1"/>
  <c r="AG66" i="1"/>
  <c r="AD66" i="1" s="1"/>
  <c r="AG64" i="1"/>
  <c r="AD64" i="1" s="1"/>
  <c r="AG62" i="1"/>
  <c r="AD62" i="1" s="1"/>
  <c r="AG60" i="1"/>
  <c r="AD60" i="1" s="1"/>
  <c r="AG59" i="1"/>
  <c r="AD59" i="1" s="1"/>
  <c r="AG58" i="1"/>
  <c r="AD58" i="1" s="1"/>
  <c r="AG57" i="1"/>
  <c r="AD57" i="1" s="1"/>
  <c r="AG56" i="1"/>
  <c r="AD56" i="1" s="1"/>
  <c r="AG55" i="1"/>
  <c r="AD55" i="1" s="1"/>
  <c r="AG54" i="1"/>
  <c r="AD54" i="1" s="1"/>
  <c r="AG53" i="1"/>
  <c r="AD53" i="1" s="1"/>
  <c r="AG52" i="1"/>
  <c r="AD52" i="1" s="1"/>
  <c r="AG51" i="1"/>
  <c r="AD51" i="1" s="1"/>
  <c r="AG50" i="1"/>
  <c r="AD50" i="1" s="1"/>
  <c r="AG49" i="1"/>
  <c r="AD49" i="1" s="1"/>
  <c r="AG48" i="1"/>
  <c r="AD48" i="1" s="1"/>
  <c r="AG47" i="1"/>
  <c r="AD47" i="1" s="1"/>
  <c r="AG46" i="1"/>
  <c r="AD46" i="1" s="1"/>
  <c r="AG45" i="1"/>
  <c r="AD45" i="1" s="1"/>
  <c r="AG43" i="1"/>
  <c r="AD43" i="1" s="1"/>
  <c r="AG42" i="1"/>
  <c r="AD42" i="1" s="1"/>
  <c r="AG41" i="1"/>
  <c r="AD41" i="1" s="1"/>
  <c r="AG39" i="1"/>
  <c r="AD39" i="1" s="1"/>
  <c r="AD38" i="1"/>
  <c r="AG34" i="1"/>
  <c r="AD34" i="1" s="1"/>
  <c r="AG35" i="1"/>
  <c r="AD35" i="1" s="1"/>
  <c r="AG33" i="1"/>
  <c r="AD33" i="1" s="1"/>
  <c r="AG32" i="1"/>
  <c r="AD32" i="1" s="1"/>
  <c r="AG31" i="1"/>
  <c r="AD31" i="1" s="1"/>
  <c r="AG30" i="1"/>
  <c r="AD30" i="1" s="1"/>
  <c r="AG29" i="1"/>
  <c r="AD29" i="1" s="1"/>
  <c r="AG28" i="1"/>
  <c r="AD28" i="1" s="1"/>
  <c r="AG27" i="1"/>
  <c r="AD27" i="1" s="1"/>
  <c r="AG26" i="1"/>
  <c r="AD26" i="1" s="1"/>
  <c r="AG25" i="1"/>
  <c r="AD25" i="1" s="1"/>
  <c r="AG24" i="1"/>
  <c r="AD24" i="1" s="1"/>
  <c r="AG23" i="1"/>
  <c r="AD23" i="1" s="1"/>
  <c r="AG22" i="1"/>
  <c r="AD22" i="1" s="1"/>
  <c r="AG21" i="1"/>
  <c r="AD21" i="1" s="1"/>
  <c r="AG20" i="1"/>
  <c r="AD20" i="1" s="1"/>
  <c r="AG19" i="1"/>
  <c r="AG17" i="1"/>
  <c r="AD17" i="1" s="1"/>
  <c r="AG16" i="1"/>
  <c r="AD16" i="1" s="1"/>
  <c r="AG15" i="1"/>
  <c r="AD15" i="1" s="1"/>
  <c r="AG14" i="1"/>
  <c r="AD14" i="1" s="1"/>
  <c r="AG13" i="1"/>
  <c r="AD13" i="1" s="1"/>
  <c r="AE63" i="2"/>
  <c r="O54" i="2"/>
  <c r="X44" i="2"/>
  <c r="X31" i="2"/>
  <c r="AE20" i="2"/>
  <c r="O20" i="2"/>
  <c r="AE9" i="2"/>
  <c r="AG82" i="1"/>
  <c r="AD82" i="1" s="1"/>
  <c r="C54" i="1"/>
  <c r="C55" i="1" s="1"/>
  <c r="C56" i="1" s="1"/>
  <c r="C57" i="1" s="1"/>
  <c r="C58" i="1" s="1"/>
  <c r="N84" i="1"/>
  <c r="AG84" i="1" s="1"/>
  <c r="AD84" i="1" s="1"/>
  <c r="A1" i="2"/>
  <c r="AE48" i="2" l="1"/>
  <c r="AB69" i="1"/>
  <c r="AG69" i="1" s="1"/>
  <c r="AD69" i="1" s="1"/>
  <c r="AB36" i="1"/>
  <c r="O48" i="2"/>
  <c r="N83" i="1"/>
  <c r="AG83" i="1" s="1"/>
  <c r="AD83" i="1" s="1"/>
  <c r="AG36" i="1" l="1"/>
  <c r="AD36" i="1" s="1"/>
  <c r="AG81" i="1"/>
  <c r="AD81" i="1" s="1"/>
  <c r="W74" i="1"/>
  <c r="N74" i="1"/>
  <c r="AB74" i="1"/>
  <c r="AB115" i="1" l="1"/>
  <c r="AG115" i="1" s="1"/>
  <c r="AD115" i="1" s="1"/>
  <c r="AG74" i="1"/>
  <c r="AD74" i="1" s="1"/>
  <c r="O56" i="2"/>
  <c r="AE56" i="2"/>
  <c r="AE77" i="2" s="1"/>
  <c r="AB125" i="1" s="1"/>
  <c r="AG125" i="1" s="1"/>
  <c r="AD125" i="1" s="1"/>
</calcChain>
</file>

<file path=xl/sharedStrings.xml><?xml version="1.0" encoding="utf-8"?>
<sst xmlns="http://schemas.openxmlformats.org/spreadsheetml/2006/main" count="407" uniqueCount="248">
  <si>
    <t>DÉBITOS y VENTAS</t>
  </si>
  <si>
    <t>IMPUESTO AL VALOR AGREGADO D.L.825/74</t>
  </si>
  <si>
    <t>Cantidad de documentos</t>
  </si>
  <si>
    <t>Monto Neto</t>
  </si>
  <si>
    <t xml:space="preserve">Ventas y/o Servicios Prestados </t>
  </si>
  <si>
    <t>Información 
de Ingresos</t>
  </si>
  <si>
    <t>Exportaciones</t>
  </si>
  <si>
    <t>Ventas y/o Servicios prestados Exentos, o No Gravados del giro</t>
  </si>
  <si>
    <t>Ventas con retención sobre el margen de comercialización (contribuyentes retenidos)</t>
  </si>
  <si>
    <t xml:space="preserve">Ventas y/o Servicios prestados exentos o No Gravados que no son del giro </t>
  </si>
  <si>
    <t>Facturas de Compra recibidas con retención total (contribuyentes retenidos) y Fact. de Inicio Emitidas</t>
  </si>
  <si>
    <t>Facturas de compras recibidas con retención parcial (Total neto según línea N° 16)</t>
  </si>
  <si>
    <t>Débitos</t>
  </si>
  <si>
    <t>Genera Débito</t>
  </si>
  <si>
    <t>Facturas emitidas por ventas y servicios del giro</t>
  </si>
  <si>
    <t>+</t>
  </si>
  <si>
    <t>Facturas emitidas por la venta de bienes inmuebles afectas a IVA</t>
  </si>
  <si>
    <r>
      <t>Facturas y Notas de Débitos por ventas y servicios</t>
    </r>
    <r>
      <rPr>
        <sz val="8"/>
        <color indexed="10"/>
        <rFont val="Arial"/>
        <family val="2"/>
      </rPr>
      <t xml:space="preserve"> </t>
    </r>
    <r>
      <rPr>
        <sz val="8"/>
        <color indexed="18"/>
        <rFont val="Arial"/>
        <family val="2"/>
      </rPr>
      <t>que no son del giro (activo fijo y otros)</t>
    </r>
  </si>
  <si>
    <t>Boletas</t>
  </si>
  <si>
    <t>Comprob. o Recibos de pagos generados en transacciones pagadas a través de medios electrónicos</t>
  </si>
  <si>
    <t>Notas de Débito emitidas asociadas al giro</t>
  </si>
  <si>
    <t>Notas de Crédito emitidas por Facturas asociadas al giro</t>
  </si>
  <si>
    <t>-</t>
  </si>
  <si>
    <t>Notas de Crédito emitidas por Vales de máquinas autorizadas por el Servicio</t>
  </si>
  <si>
    <t>Notas de Crédito emitidas por ventas y servicios que no son del giro (activo fijo y otros)</t>
  </si>
  <si>
    <t>Facturas de Compra recibidas con retención parcial (contribuyentes retenidos)</t>
  </si>
  <si>
    <r>
      <t>Liquidación y</t>
    </r>
    <r>
      <rPr>
        <sz val="8"/>
        <color indexed="18"/>
        <rFont val="Arial"/>
        <family val="2"/>
      </rPr>
      <t xml:space="preserve"> Liquidación Factura</t>
    </r>
  </si>
  <si>
    <t xml:space="preserve">Adiciones al Débito Fiscal del mes, originadas en devoluciones excesivas registradas en otros períodos por Art.27 bis </t>
  </si>
  <si>
    <t>Restitución Adicional por proporción de operaciones exentas y/o no gravadas por concepto Art.27 bis, inc.2° (Ley 19.738/01)</t>
  </si>
  <si>
    <r>
      <t xml:space="preserve">Reintegro del </t>
    </r>
    <r>
      <rPr>
        <b/>
        <sz val="8"/>
        <rFont val="Arial"/>
        <family val="2"/>
      </rPr>
      <t>I</t>
    </r>
    <r>
      <rPr>
        <sz val="8"/>
        <color indexed="18"/>
        <rFont val="Arial"/>
        <family val="2"/>
      </rPr>
      <t xml:space="preserve">mpuesto de </t>
    </r>
    <r>
      <rPr>
        <b/>
        <sz val="8"/>
        <color indexed="18"/>
        <rFont val="Arial"/>
        <family val="2"/>
      </rPr>
      <t>T</t>
    </r>
    <r>
      <rPr>
        <sz val="8"/>
        <color indexed="18"/>
        <rFont val="Arial"/>
        <family val="2"/>
      </rPr>
      <t xml:space="preserve">imbres y </t>
    </r>
    <r>
      <rPr>
        <b/>
        <sz val="8"/>
        <color indexed="18"/>
        <rFont val="Arial"/>
        <family val="2"/>
      </rPr>
      <t>E</t>
    </r>
    <r>
      <rPr>
        <sz val="8"/>
        <color indexed="18"/>
        <rFont val="Arial"/>
        <family val="2"/>
      </rPr>
      <t>stampillas, Art 3° Ley N° 20.259 e IVA determinado en el arrendamiento esporádico de BBRR amoblados</t>
    </r>
  </si>
  <si>
    <t>Adiciones al Débito por IEPD, Ley 20.493</t>
  </si>
  <si>
    <t>M3</t>
  </si>
  <si>
    <t>Base</t>
  </si>
  <si>
    <t>Variable</t>
  </si>
  <si>
    <t>Restitución Adicional por proporción de operaciones exentas y/o no gravadas por concepto Reembolso Remanente CF IVA (Ley 21.256)</t>
  </si>
  <si>
    <t>TOTAL DEBITOS</t>
  </si>
  <si>
    <t>=</t>
  </si>
  <si>
    <t>CRÉDITOS y COMPRAS</t>
  </si>
  <si>
    <t>IMPUESTO AL VALOR AGREGADO D.L. 825/74</t>
  </si>
  <si>
    <t>Con Derecho a Crédito</t>
  </si>
  <si>
    <t>Sin Derecho a Crédito</t>
  </si>
  <si>
    <t>Compras y/o Servicios Utilizados</t>
  </si>
  <si>
    <t xml:space="preserve">IVA por documentos electrónicos recibidos </t>
  </si>
  <si>
    <t>Sin Derecho a Crédito Fiscal</t>
  </si>
  <si>
    <t xml:space="preserve">Internas afectas </t>
  </si>
  <si>
    <t xml:space="preserve">Importaciones </t>
  </si>
  <si>
    <t>Internas exentas, o no gravadas</t>
  </si>
  <si>
    <t>Crédito, Recuperación y Reintegro</t>
  </si>
  <si>
    <t>Con derecho a crédito fiscal</t>
  </si>
  <si>
    <t>Internas</t>
  </si>
  <si>
    <t xml:space="preserve">Facturas recibidas del giro y Facturas de compra emitidas </t>
  </si>
  <si>
    <t>Facturas recibidas de proveedores: Supermercados y Comercios Similares, Art. 23 N° 4 DL 825</t>
  </si>
  <si>
    <t>Facturas recibidas por Adquis. o Construc. de Bienes Inmuebles, Art. 8 Trans (Ley N° 20.780)</t>
  </si>
  <si>
    <t>Facturas activo fijo</t>
  </si>
  <si>
    <t>Notas de Crédito recibidas y Notas de Crédito emitidas por retención de cambio de sujeto</t>
  </si>
  <si>
    <t>Notas de Débito recibidas y Notas de Débito emitidas por retención de cambio de sujeto</t>
  </si>
  <si>
    <t>Impor- tación</t>
  </si>
  <si>
    <t>Declaraciones de Ingreso (DIN) Importaciones del Giro</t>
  </si>
  <si>
    <t>Declaraciones de Ingreso (DIN) Importaciones Activo Fijo</t>
  </si>
  <si>
    <t>Remanente Crédito Fiscal mes anterior</t>
  </si>
  <si>
    <t>Devolución  Solicitud Art. 36 (Exportadores)</t>
  </si>
  <si>
    <t>Devolución  Solicitud Art. 27 bis (Activo fijo)</t>
  </si>
  <si>
    <t>Certificado Imputación Art. 27 bis (Activo fijo)</t>
  </si>
  <si>
    <t>Devolución Solicitud Art. 3° (Cambio de Sujeto)</t>
  </si>
  <si>
    <t>Devolución Solicitud Ley N° 20.258, por remanente CF IVA, originado en Impuesto específico Petroleo Diesel (Generadoras Eléctricas)</t>
  </si>
  <si>
    <t>Devolución Solicitud Reembolso Remanente de Crédito Fiscal IVA</t>
  </si>
  <si>
    <t>Monto Reintegrado por Devolución Indebida de Crédito Fiscal D.S. 348 (Exportadores)</t>
  </si>
  <si>
    <t>M3 Comprados con derecho a crédito</t>
  </si>
  <si>
    <t>Componentes del Impuesto</t>
  </si>
  <si>
    <t>Recuperación de Impuesto Específico al Petróleo Diesel (Art. 7° Ley 18.502/86, Art. 1° y 3° D.S. N° 311/86)</t>
  </si>
  <si>
    <t>Recuperación Impuesto Específico Petróleo Diesel soportado por Transportistas de Carga (Art. 2° Ley N°19.764/01)</t>
  </si>
  <si>
    <t>Crédito del Art.11° Ley 18.211 (correspondiente a Zona Franca de Extensión)</t>
  </si>
  <si>
    <t>Crédito por Impuesto de Timbres y Estampillas, Art. 3° Ley N° 20.259</t>
  </si>
  <si>
    <t>Crédito por IVA restituido a aportantes sin domicilio ni residencia en Chile (Art. 83, del artículo primero Ley 20.712)</t>
  </si>
  <si>
    <t>TOTAL CREDITOS</t>
  </si>
  <si>
    <t>POSTERGACIÓN DE IVA (Ley 20.780)</t>
  </si>
  <si>
    <t>IMPUESTO DETERMINADO</t>
  </si>
  <si>
    <t>Remanente de crédito fiscal para el período siguiente</t>
  </si>
  <si>
    <t>Postergación pago de IVA</t>
  </si>
  <si>
    <t>NO</t>
  </si>
  <si>
    <t>IVA 
Determinado</t>
  </si>
  <si>
    <t>POSTERGACIÓN DE IVA EN 12 CUOTAS (Ley 21.207)</t>
  </si>
  <si>
    <t>Saldo de IVA postergado en 12 cuotas</t>
  </si>
  <si>
    <t>Monto de IVA postergado en 12 cuotas (0%)</t>
  </si>
  <si>
    <t>Monto cuota a pagar por IVA Postergado</t>
  </si>
  <si>
    <t>POSTERGACIÓN DE IVA EN 6 o 12 CUOTAS (D.S. 420 MH)</t>
  </si>
  <si>
    <t>Monto Total de IVA postergado en 12 cuotas</t>
  </si>
  <si>
    <t>Monto total IVA postergado (Ley 20.780) en 12 cuotas</t>
  </si>
  <si>
    <t>Monto total IVA postergado (Ley 21.207) en 12 cuotas</t>
  </si>
  <si>
    <t>Monto Total IVA postergado (DIN) en 12 cuotas</t>
  </si>
  <si>
    <t>Monto Total IVA postergado (Tributación Simplificada) en 12 cuotas</t>
  </si>
  <si>
    <t>Restitución de devolución por concepto de Art. 27 TER DL 825, de 1974, inc. 2° (Ley 20.720)</t>
  </si>
  <si>
    <t>Certificado Imputación Art. 27 ter D.L. 825, de 1974, inc. 1º (Ley Nº 20.720)</t>
  </si>
  <si>
    <t>IMPUESTO A LA RENTA D.L. 824/74</t>
  </si>
  <si>
    <t>Retenciones</t>
  </si>
  <si>
    <t>Retención Impuesto Primera Categoría por rentas de capitales mobiliarios del Art.20 N°2, según Art.73 LIR</t>
  </si>
  <si>
    <t>Retención Impuesto Único a los Trabajadores, según Art. 74 N° 1 LIR</t>
  </si>
  <si>
    <t>Créditos</t>
  </si>
  <si>
    <t>Donación Art. 8 Ley 18.985/13</t>
  </si>
  <si>
    <t>Donación Ley 20.444/10</t>
  </si>
  <si>
    <t>Impuesto Único  2° Categoría a Pagar</t>
  </si>
  <si>
    <t>Retención de Impuesto con tasa del 10% sobre las rentas del Art. 48, según Art. 74 N°3 LIR</t>
  </si>
  <si>
    <t>Retención a Suplementeros, según Art. 74 N° 5  (tasa 0,5%) LIR</t>
  </si>
  <si>
    <t>Retención por compra de productos mineros, según Art. 74 N° 6 LIR</t>
  </si>
  <si>
    <t>Retención sobre cantidades pagadas en cumplimiento de Seguros Dotales del Art.17 N°3  (tasa 15%)</t>
  </si>
  <si>
    <t>Retención sobre retiros de Ahorro Previsional Voluntario del Art.42 bis LIR (tasa 15%)</t>
  </si>
  <si>
    <t>Acogido a suspensión PPM (Art. 1ºbis Ley 19.420 y 1ºbis Ley 19.606)</t>
  </si>
  <si>
    <t>Monto Pérdida Art.90</t>
  </si>
  <si>
    <t>Base Imponible</t>
  </si>
  <si>
    <t>Tasa</t>
  </si>
  <si>
    <t>Crédito / Tope Suspensión PPM (Arts. 1ºbis Leyes 19.420 y 19.606)</t>
  </si>
  <si>
    <t>PPM  Neto Determinado</t>
  </si>
  <si>
    <t>PPM</t>
  </si>
  <si>
    <t>1a Categoría Art. 84 a) y 14 D N° 3 letra (k) y 8 letra (a) numeral (viii).</t>
  </si>
  <si>
    <t>Mineros, Art.84 a)</t>
  </si>
  <si>
    <t>Explotador Minero Art. 84 h)</t>
  </si>
  <si>
    <t>Transportistas acogidos a Renta Presunta, Art 84, e) y f) (tasa de 0,3%)</t>
  </si>
  <si>
    <t>Crédito Capacitación, Ley 19.518/97</t>
  </si>
  <si>
    <t>Crédito del Mes</t>
  </si>
  <si>
    <t>Remanente Mes Anterior</t>
  </si>
  <si>
    <t>Remanente Periodo Siguiente</t>
  </si>
  <si>
    <t>Crédito a Imputar</t>
  </si>
  <si>
    <r>
      <t>2</t>
    </r>
    <r>
      <rPr>
        <vertAlign val="superscript"/>
        <sz val="8"/>
        <color indexed="18"/>
        <rFont val="Arial"/>
        <family val="2"/>
      </rPr>
      <t>a</t>
    </r>
    <r>
      <rPr>
        <sz val="8"/>
        <color indexed="18"/>
        <rFont val="Arial"/>
        <family val="2"/>
      </rPr>
      <t xml:space="preserve"> Categoría Art. 84, b) (tasa 10%)</t>
    </r>
  </si>
  <si>
    <t>Taller artesanal Art.84, c) (tasa de 1,5% o 3%)</t>
  </si>
  <si>
    <t>Renta Líquida Provisional inciso final de la letra a) del art 84 de la LIR, Ley N° 21.210</t>
  </si>
  <si>
    <t>SUB TOTAL IMPUESTO DETERMINADO ANVERSO. (Suma de las líneas 49 a 64, columna Impuesto y/o PPM determinado)</t>
  </si>
  <si>
    <t>Apellido Paterno o Razón Social</t>
  </si>
  <si>
    <t>Apellido Materno</t>
  </si>
  <si>
    <t>Nombres</t>
  </si>
  <si>
    <t>Cambia datos de Domicilio</t>
  </si>
  <si>
    <t>(Si marca con X el casillero, registre los cambios al reverso)</t>
  </si>
  <si>
    <t>TOTAL A PAGAR EN  PLAZO LEGAL</t>
  </si>
  <si>
    <t>Más IPC</t>
  </si>
  <si>
    <t>Más Intereses y multas</t>
  </si>
  <si>
    <t xml:space="preserve">  </t>
  </si>
  <si>
    <t>TOTAL A PAGAR CON RECARGO</t>
  </si>
  <si>
    <t>ORIGINAL</t>
  </si>
  <si>
    <t>-DEBE USAR CALCO-</t>
  </si>
  <si>
    <t xml:space="preserve"> </t>
  </si>
  <si>
    <t xml:space="preserve"> TRIBUTACIÓN SIMPLIFICADA</t>
  </si>
  <si>
    <t>SISTEMA DE TRIBUTACIÓN SIMPLIFICADA DEL IVA, ART. 29 D.L. 825</t>
  </si>
  <si>
    <t>Ventas del período</t>
  </si>
  <si>
    <t>Crédito del período</t>
  </si>
  <si>
    <t>IVA determinado por concepto de Tributación Simplificada</t>
  </si>
  <si>
    <t>IMPUESTO ADICIONAL ART. 37 D.L. 825</t>
  </si>
  <si>
    <t>Letras e), h), i), l) (tasa 15%)</t>
  </si>
  <si>
    <t>Letra j) (tasa 50%)</t>
  </si>
  <si>
    <t>Débito de Impuesto Adicional Ventas Art. 37 letras a), b) y c) y Art. 40 D.L.825 (tasa 15%)</t>
  </si>
  <si>
    <t>Crédito de Impuesto Adicional Art.37 letras a), b) y c) D.L. 825</t>
  </si>
  <si>
    <t>Monto reintegrado por devolución indebida de crédito por exportadores D.L. 825</t>
  </si>
  <si>
    <t>Remanente crédito Art. 37 mes anterior D.L.825</t>
  </si>
  <si>
    <t>Devolución Solicitud Art.36 relativa al Impuesto Adicional Art.37 letras a), b) y c) D.L. 825</t>
  </si>
  <si>
    <t>Remanente crédito impto Art.37 para período sgte</t>
  </si>
  <si>
    <t>Impuesto Ad. Art. 37 y Art. 40 det.</t>
  </si>
  <si>
    <t>IMPUESTO ADICIONAL ART. 42 D.L. 825</t>
  </si>
  <si>
    <r>
      <t xml:space="preserve">  </t>
    </r>
    <r>
      <rPr>
        <sz val="7"/>
        <color indexed="18"/>
        <rFont val="Arial"/>
        <family val="2"/>
      </rPr>
      <t>ORIGINAL - SERVICIO DE IMPUESTOS INTERNOS</t>
    </r>
  </si>
  <si>
    <t>Pisco, Licores, Whisky y Aguardiente (tasa 31,5%)</t>
  </si>
  <si>
    <t>Vinos, Champaña, Chichas (tasa 20,5%)</t>
  </si>
  <si>
    <t>Cervezas (tasa 20,5%)</t>
  </si>
  <si>
    <t>Bebidas analcohólicas (tasa 10%)</t>
  </si>
  <si>
    <t>Bebidas analcohólicas elevado contenido azúcares (tasa 18%)</t>
  </si>
  <si>
    <t>Notas de Débito emitidas</t>
  </si>
  <si>
    <t>Notas de Crédito emitidas por Facturas</t>
  </si>
  <si>
    <t>Total Débitos Art. 42 DL 825</t>
  </si>
  <si>
    <t>Total crédito recargado en facturas recibidas</t>
  </si>
  <si>
    <t>Crédito imputable del periodo</t>
  </si>
  <si>
    <t>Notas de  Débito recibidas</t>
  </si>
  <si>
    <t>Notas de Crédito recibidas</t>
  </si>
  <si>
    <t>Remanente crédito Art.42 mes anterior</t>
  </si>
  <si>
    <t>Devolución Art. 36 D.L.825 relativas impuesto Art.42</t>
  </si>
  <si>
    <t>Monto reintegrado devoluciones indebidas de crédito por exportaciones</t>
  </si>
  <si>
    <t>Total créditos Art.42 DL 825</t>
  </si>
  <si>
    <t>Rem. crédito Imp. Adic. Art.42 para período sgte</t>
  </si>
  <si>
    <t>Impuesto Adicional Art.42 det.</t>
  </si>
  <si>
    <t>CAMBIO DE SUJETO D.L. 825</t>
  </si>
  <si>
    <t>ANTICIPO CAMBIO DE SUJETO (CONTRIBUYENTES RETENIDOS)</t>
  </si>
  <si>
    <t>IVA anticipado del período</t>
  </si>
  <si>
    <t>Remanente del mes anterior</t>
  </si>
  <si>
    <t>Devolución del mes anterior</t>
  </si>
  <si>
    <t>Total de Anticipo</t>
  </si>
  <si>
    <t>Remanente Antic. Cambio Sujeto para período sgte.</t>
  </si>
  <si>
    <t>Anticipo a imputar</t>
  </si>
  <si>
    <t>CAMBIO DE SUJETO (AGENTE RETENEDOR)</t>
  </si>
  <si>
    <t>IVA total retenido a terceros (tasa Art. 14 DL 825)</t>
  </si>
  <si>
    <t>IVA parcial retenido a terceros (según tasa)</t>
  </si>
  <si>
    <t>IVA Retenido por notas de crédito emitidas</t>
  </si>
  <si>
    <t>Retención de margen de comercialización</t>
  </si>
  <si>
    <t>Retención Anticipo de Cambio de Sujeto</t>
  </si>
  <si>
    <t>Ret. Cambio de Sujeto</t>
  </si>
  <si>
    <t>CRÉDITOS ESPECIALES</t>
  </si>
  <si>
    <t>Crédito por Sistemas Solares Térmicos, Ley 20.365</t>
  </si>
  <si>
    <t>Remanente mes anterior</t>
  </si>
  <si>
    <t xml:space="preserve">Total Crédito  </t>
  </si>
  <si>
    <t>Imputación del Pago Patente Aguas Ley 20.017</t>
  </si>
  <si>
    <t>Cotización Adicional Ley 18.566</t>
  </si>
  <si>
    <t xml:space="preserve">Crédito Especial Empresas Constructoras </t>
  </si>
  <si>
    <t>Recup.  Peajes Transportistas Pasajeros, Ley 19.764</t>
  </si>
  <si>
    <t>Crédito por desembolsos directos trazabilidad</t>
  </si>
  <si>
    <t>TOTAL DETERMINADO</t>
  </si>
  <si>
    <t>REMANENTE CRÉDITOS ESPECIALES</t>
  </si>
  <si>
    <t xml:space="preserve"> Remanente Crédito por Sistemas Solares Térmicos, Ley 20.365</t>
  </si>
  <si>
    <t>Remanente periodo siguiente Patente Aguas, Ley 20.017</t>
  </si>
  <si>
    <t>Remanente de Cotizacion Adicional Ley 18.566</t>
  </si>
  <si>
    <t>Remanente Crédito Especial Empresas Constructoras</t>
  </si>
  <si>
    <t>Remanente Recup. de Peajes Trans. Pasajeros Ley 19.764</t>
  </si>
  <si>
    <t>Remanente Crédito por desembolsos directos trazabilidad</t>
  </si>
  <si>
    <t xml:space="preserve">REGISTRE SI CAMBIA ALGUNO DE LOS SIGUIENTES ANTECEDENTES </t>
  </si>
  <si>
    <t>Calle</t>
  </si>
  <si>
    <t>N°</t>
  </si>
  <si>
    <t>Departamento</t>
  </si>
  <si>
    <t>Villa o Población</t>
  </si>
  <si>
    <t>Comuna</t>
  </si>
  <si>
    <t>Región</t>
  </si>
  <si>
    <t>Cod. área teléfono</t>
  </si>
  <si>
    <t>Teléfono</t>
  </si>
  <si>
    <t>Fax</t>
  </si>
  <si>
    <t>Teléfono celular</t>
  </si>
  <si>
    <t>Correo Electrónico</t>
  </si>
  <si>
    <t>Domicilio Postal</t>
  </si>
  <si>
    <t>Comuna Postal</t>
  </si>
  <si>
    <t>Rut Contador</t>
  </si>
  <si>
    <t>Rut Representante Legal</t>
  </si>
  <si>
    <t>Retención sobre rentas del Art. 42 N° 1 LIR con tasa del 3% por reintegro del préstamo tasa 0%, según art. 9 letra a) Ley N° 21.252.</t>
  </si>
  <si>
    <t>Retención sobre rentas del Art. 42 N° 2 LIR con tasa del 3% por reintegro del préstamo tasa 0%, según art. 7 Ley N° 21.242 y art. 9 letra b) Ley N°
21.252.</t>
  </si>
  <si>
    <t>2da Categoría Art. 84 letra b) LIR, con tasa 3% por reintegro de préstamo tasa 0%, según art. 7 Ley N° 21.242 y art. 9 letra b) Ley N° 21.252.</t>
  </si>
  <si>
    <t>Declaracion Mensual y Pago Simultáneo de Impuestos Formulario 29</t>
  </si>
  <si>
    <t>1ra Categoría Art. 84 letra a) y 14 letra D) N° 3 letra (k) y N° 8 letra (a) numeral (viii) LIR, con tasa 3% por reintegro de préstamo tasa 0%, según art. 9 letra c) Ley N° 21.252.</t>
  </si>
  <si>
    <r>
      <t xml:space="preserve">Retención de Impuesto con tasa del </t>
    </r>
    <r>
      <rPr>
        <b/>
        <sz val="8"/>
        <color rgb="FFFF0000"/>
        <rFont val="Arial"/>
        <family val="2"/>
      </rPr>
      <t>11,50</t>
    </r>
    <r>
      <rPr>
        <sz val="8"/>
        <color rgb="FFFF0000"/>
        <rFont val="Arial"/>
        <family val="2"/>
      </rPr>
      <t>%</t>
    </r>
    <r>
      <rPr>
        <sz val="8"/>
        <color indexed="18"/>
        <rFont val="Arial"/>
        <family val="2"/>
      </rPr>
      <t xml:space="preserve"> sobre las rentas del Art. 42 N°2, según Art. 74 N°2  LIR</t>
    </r>
  </si>
  <si>
    <t>https://institutoitf.cl/</t>
  </si>
  <si>
    <t>Periodo Tributario</t>
  </si>
  <si>
    <t>Rol Único Tributario</t>
  </si>
  <si>
    <t>Folio</t>
  </si>
  <si>
    <t>Mes</t>
  </si>
  <si>
    <t>Año</t>
  </si>
  <si>
    <t>Monto de IVA postergado en 6 o 12 cuotas</t>
  </si>
  <si>
    <t>Monto postergado pendiente de cobro (Ley 21.210)</t>
  </si>
  <si>
    <t>Monto postergado pendiente de cobro (DIN)</t>
  </si>
  <si>
    <t>Monto postergado pendiente de cobro (Trib. Simpl.)</t>
  </si>
  <si>
    <t>Cuota Postergada Cód [780]</t>
  </si>
  <si>
    <t>Cuota Postergada Cód [783]</t>
  </si>
  <si>
    <t>Postergar cuota cód. [780]</t>
  </si>
  <si>
    <t>Postergar cuota cód. [783]</t>
  </si>
  <si>
    <t>Postergar cuota cód. [785]</t>
  </si>
  <si>
    <t>Postergar cuota cód. [787]</t>
  </si>
  <si>
    <t>Postergar cuota cód. [789]</t>
  </si>
  <si>
    <t>Cuota Postergada Cód [785]</t>
  </si>
  <si>
    <t>Cuota Postergada Cód [787]</t>
  </si>
  <si>
    <t>Cuota Postergada Cód [789]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</si>
</sst>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#,##0_ ;[Red]\-#,##0\ "/>
    <numFmt numFmtId="165" formatCode="0.0%"/>
    <numFmt numFmtId="166" formatCode="#,##0_ ;\-#,##0\ 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sz val="9"/>
      <color indexed="58"/>
      <name val="Arial"/>
      <family val="2"/>
    </font>
    <font>
      <b/>
      <sz val="9"/>
      <color indexed="18"/>
      <name val="Arial"/>
      <family val="2"/>
    </font>
    <font>
      <sz val="10"/>
      <color indexed="58"/>
      <name val="Arial"/>
      <family val="2"/>
    </font>
    <font>
      <b/>
      <sz val="8"/>
      <color indexed="58"/>
      <name val="Arial"/>
      <family val="2"/>
    </font>
    <font>
      <sz val="5"/>
      <color indexed="5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8"/>
      <color indexed="57"/>
      <name val="Arial"/>
      <family val="2"/>
    </font>
    <font>
      <sz val="8"/>
      <color indexed="18"/>
      <name val="Arial"/>
      <family val="2"/>
    </font>
    <font>
      <sz val="5"/>
      <color indexed="1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7"/>
      <color indexed="18"/>
      <name val="Arial"/>
      <family val="2"/>
    </font>
    <font>
      <sz val="10"/>
      <color indexed="18"/>
      <name val="Arial"/>
      <family val="2"/>
    </font>
    <font>
      <b/>
      <sz val="5"/>
      <color indexed="18"/>
      <name val="Arial"/>
      <family val="2"/>
    </font>
    <font>
      <sz val="8"/>
      <name val="Arial"/>
      <family val="2"/>
    </font>
    <font>
      <b/>
      <sz val="6"/>
      <color indexed="18"/>
      <name val="Arial"/>
      <family val="2"/>
    </font>
    <font>
      <sz val="9"/>
      <color indexed="18"/>
      <name val="Arial"/>
      <family val="2"/>
    </font>
    <font>
      <sz val="6"/>
      <color indexed="18"/>
      <name val="Arial"/>
      <family val="2"/>
    </font>
    <font>
      <vertAlign val="superscript"/>
      <sz val="8"/>
      <color indexed="18"/>
      <name val="Arial"/>
      <family val="2"/>
    </font>
    <font>
      <sz val="6"/>
      <color indexed="58"/>
      <name val="Arial"/>
      <family val="2"/>
    </font>
    <font>
      <b/>
      <sz val="6"/>
      <color indexed="58"/>
      <name val="Arial"/>
      <family val="2"/>
    </font>
    <font>
      <b/>
      <sz val="5"/>
      <color indexed="58"/>
      <name val="Arial"/>
      <family val="2"/>
    </font>
    <font>
      <sz val="6"/>
      <name val="Arial"/>
      <family val="2"/>
    </font>
    <font>
      <sz val="7"/>
      <color indexed="18"/>
      <name val="Arial"/>
      <family val="2"/>
    </font>
    <font>
      <sz val="7"/>
      <color indexed="58"/>
      <name val="Arial"/>
      <family val="2"/>
    </font>
    <font>
      <b/>
      <sz val="12"/>
      <color indexed="58"/>
      <name val="Arial"/>
      <family val="2"/>
    </font>
    <font>
      <sz val="8"/>
      <color indexed="18"/>
      <name val="Gill Sans MT Condensed"/>
      <family val="2"/>
    </font>
    <font>
      <u/>
      <sz val="11"/>
      <color theme="10"/>
      <name val="Calibri"/>
      <family val="2"/>
      <scheme val="minor"/>
    </font>
    <font>
      <b/>
      <sz val="16"/>
      <color rgb="FF00206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b/>
      <u/>
      <sz val="10"/>
      <color theme="5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10"/>
      <name val="Montserrat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darkUp">
        <bgColor indexed="9"/>
      </patternFill>
    </fill>
    <fill>
      <patternFill patternType="solid">
        <fgColor indexed="42"/>
        <bgColor indexed="47"/>
      </patternFill>
    </fill>
    <fill>
      <patternFill patternType="solid">
        <fgColor theme="0"/>
        <bgColor indexed="47"/>
      </patternFill>
    </fill>
    <fill>
      <patternFill patternType="solid">
        <fgColor indexed="44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theme="0"/>
        <bgColor indexed="9"/>
      </patternFill>
    </fill>
    <fill>
      <patternFill patternType="gray125">
        <fgColor indexed="9"/>
        <bgColor indexed="42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/>
  </cellStyleXfs>
  <cellXfs count="573">
    <xf numFmtId="0" fontId="0" fillId="0" borderId="0" xfId="0"/>
    <xf numFmtId="0" fontId="2" fillId="0" borderId="0" xfId="3" applyFont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4" fillId="0" borderId="0" xfId="3" applyFont="1" applyAlignment="1">
      <alignment vertical="center"/>
    </xf>
    <xf numFmtId="0" fontId="4" fillId="3" borderId="0" xfId="3" applyFont="1" applyFill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6" fillId="2" borderId="0" xfId="3" applyFont="1" applyFill="1" applyAlignment="1">
      <alignment vertical="center"/>
    </xf>
    <xf numFmtId="0" fontId="5" fillId="3" borderId="0" xfId="3" applyFont="1" applyFill="1" applyAlignment="1">
      <alignment vertical="center"/>
    </xf>
    <xf numFmtId="0" fontId="7" fillId="2" borderId="0" xfId="3" applyFont="1" applyFill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9" fillId="5" borderId="9" xfId="3" applyFont="1" applyFill="1" applyBorder="1" applyAlignment="1">
      <alignment horizontal="center" vertical="center"/>
    </xf>
    <xf numFmtId="164" fontId="11" fillId="3" borderId="0" xfId="3" applyNumberFormat="1" applyFont="1" applyFill="1" applyAlignment="1">
      <alignment vertical="center"/>
    </xf>
    <xf numFmtId="0" fontId="12" fillId="4" borderId="10" xfId="3" applyFont="1" applyFill="1" applyBorder="1" applyAlignment="1">
      <alignment horizontal="center" vertical="center"/>
    </xf>
    <xf numFmtId="0" fontId="11" fillId="4" borderId="16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11" fillId="4" borderId="17" xfId="3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left" vertical="center" wrapText="1"/>
    </xf>
    <xf numFmtId="0" fontId="9" fillId="5" borderId="8" xfId="3" applyFont="1" applyFill="1" applyBorder="1" applyAlignment="1">
      <alignment horizontal="center" vertical="center"/>
    </xf>
    <xf numFmtId="0" fontId="9" fillId="5" borderId="19" xfId="3" applyFont="1" applyFill="1" applyBorder="1" applyAlignment="1">
      <alignment horizontal="center" vertical="center"/>
    </xf>
    <xf numFmtId="0" fontId="16" fillId="4" borderId="20" xfId="3" applyFont="1" applyFill="1" applyBorder="1" applyAlignment="1">
      <alignment horizontal="center" vertical="center"/>
    </xf>
    <xf numFmtId="0" fontId="12" fillId="2" borderId="21" xfId="3" applyFont="1" applyFill="1" applyBorder="1" applyAlignment="1">
      <alignment horizontal="center" vertical="center"/>
    </xf>
    <xf numFmtId="0" fontId="9" fillId="6" borderId="22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vertical="center"/>
    </xf>
    <xf numFmtId="0" fontId="17" fillId="2" borderId="0" xfId="3" applyFont="1" applyFill="1" applyAlignment="1">
      <alignment horizontal="center" vertical="center"/>
    </xf>
    <xf numFmtId="0" fontId="9" fillId="6" borderId="1" xfId="3" applyFont="1" applyFill="1" applyBorder="1" applyAlignment="1">
      <alignment horizontal="center" vertical="center"/>
    </xf>
    <xf numFmtId="0" fontId="9" fillId="5" borderId="9" xfId="3" applyFont="1" applyFill="1" applyBorder="1" applyAlignment="1">
      <alignment horizontal="center" vertical="center" wrapText="1"/>
    </xf>
    <xf numFmtId="0" fontId="9" fillId="4" borderId="9" xfId="3" applyFont="1" applyFill="1" applyBorder="1" applyAlignment="1">
      <alignment horizontal="center" vertical="center"/>
    </xf>
    <xf numFmtId="0" fontId="11" fillId="4" borderId="16" xfId="3" applyFont="1" applyFill="1" applyBorder="1" applyAlignment="1">
      <alignment horizontal="center" vertical="center" wrapText="1"/>
    </xf>
    <xf numFmtId="0" fontId="11" fillId="3" borderId="0" xfId="3" applyFont="1" applyFill="1" applyAlignment="1">
      <alignment horizontal="center" vertical="center" wrapText="1"/>
    </xf>
    <xf numFmtId="0" fontId="9" fillId="4" borderId="16" xfId="3" applyFont="1" applyFill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1" fillId="4" borderId="20" xfId="3" applyFont="1" applyFill="1" applyBorder="1" applyAlignment="1">
      <alignment horizontal="center" vertical="center"/>
    </xf>
    <xf numFmtId="0" fontId="19" fillId="2" borderId="0" xfId="3" applyFont="1" applyFill="1" applyAlignment="1">
      <alignment horizontal="center" vertical="center" textRotation="90"/>
    </xf>
    <xf numFmtId="0" fontId="9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9" fillId="2" borderId="0" xfId="3" applyFont="1" applyFill="1" applyAlignment="1">
      <alignment vertical="center" textRotation="90"/>
    </xf>
    <xf numFmtId="0" fontId="19" fillId="8" borderId="0" xfId="3" applyFont="1" applyFill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9" fillId="9" borderId="1" xfId="3" applyFont="1" applyFill="1" applyBorder="1" applyAlignment="1">
      <alignment horizontal="center" vertical="center"/>
    </xf>
    <xf numFmtId="0" fontId="11" fillId="3" borderId="41" xfId="3" applyFont="1" applyFill="1" applyBorder="1" applyAlignment="1">
      <alignment vertical="center" wrapText="1"/>
    </xf>
    <xf numFmtId="0" fontId="11" fillId="10" borderId="43" xfId="3" applyFont="1" applyFill="1" applyBorder="1" applyAlignment="1">
      <alignment horizontal="center" vertical="center"/>
    </xf>
    <xf numFmtId="0" fontId="11" fillId="11" borderId="0" xfId="3" applyFont="1" applyFill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9" fillId="0" borderId="0" xfId="3" applyFont="1" applyAlignment="1">
      <alignment horizontal="center" vertical="center"/>
    </xf>
    <xf numFmtId="41" fontId="20" fillId="0" borderId="0" xfId="1" applyFont="1" applyFill="1" applyBorder="1" applyAlignment="1" applyProtection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37" fontId="20" fillId="0" borderId="0" xfId="1" applyNumberFormat="1" applyFont="1" applyFill="1" applyBorder="1" applyAlignment="1" applyProtection="1">
      <alignment horizontal="right" vertical="center"/>
    </xf>
    <xf numFmtId="0" fontId="11" fillId="0" borderId="0" xfId="3" applyFont="1" applyAlignment="1">
      <alignment horizontal="center" vertical="center"/>
    </xf>
    <xf numFmtId="0" fontId="7" fillId="3" borderId="0" xfId="3" applyFont="1" applyFill="1" applyAlignment="1">
      <alignment horizontal="center" vertical="center"/>
    </xf>
    <xf numFmtId="0" fontId="19" fillId="3" borderId="0" xfId="3" applyFont="1" applyFill="1" applyAlignment="1">
      <alignment horizontal="center" vertical="center" textRotation="90"/>
    </xf>
    <xf numFmtId="0" fontId="10" fillId="3" borderId="0" xfId="3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/>
    </xf>
    <xf numFmtId="0" fontId="9" fillId="11" borderId="0" xfId="3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164" fontId="11" fillId="3" borderId="0" xfId="3" applyNumberFormat="1" applyFont="1" applyFill="1" applyAlignment="1">
      <alignment horizontal="center" vertical="center"/>
    </xf>
    <xf numFmtId="0" fontId="17" fillId="3" borderId="0" xfId="3" applyFont="1" applyFill="1" applyAlignment="1">
      <alignment horizontal="left" vertical="center"/>
    </xf>
    <xf numFmtId="0" fontId="12" fillId="3" borderId="0" xfId="3" applyFont="1" applyFill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9" fillId="9" borderId="5" xfId="3" applyFont="1" applyFill="1" applyBorder="1" applyAlignment="1">
      <alignment horizontal="center" vertical="center"/>
    </xf>
    <xf numFmtId="0" fontId="11" fillId="10" borderId="6" xfId="3" applyFont="1" applyFill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9" fillId="9" borderId="9" xfId="3" applyFont="1" applyFill="1" applyBorder="1" applyAlignment="1">
      <alignment horizontal="center" vertical="center"/>
    </xf>
    <xf numFmtId="0" fontId="11" fillId="10" borderId="16" xfId="3" applyFont="1" applyFill="1" applyBorder="1" applyAlignment="1">
      <alignment horizontal="center" vertical="center"/>
    </xf>
    <xf numFmtId="0" fontId="9" fillId="9" borderId="8" xfId="3" applyFont="1" applyFill="1" applyBorder="1" applyAlignment="1">
      <alignment horizontal="center" vertical="center"/>
    </xf>
    <xf numFmtId="0" fontId="11" fillId="10" borderId="17" xfId="3" applyFont="1" applyFill="1" applyBorder="1" applyAlignment="1">
      <alignment horizontal="center" vertical="center"/>
    </xf>
    <xf numFmtId="0" fontId="9" fillId="9" borderId="15" xfId="3" applyFont="1" applyFill="1" applyBorder="1" applyAlignment="1">
      <alignment horizontal="center" vertical="center"/>
    </xf>
    <xf numFmtId="0" fontId="9" fillId="9" borderId="29" xfId="3" applyFont="1" applyFill="1" applyBorder="1" applyAlignment="1">
      <alignment horizontal="center" vertical="center"/>
    </xf>
    <xf numFmtId="0" fontId="11" fillId="10" borderId="17" xfId="3" quotePrefix="1" applyFont="1" applyFill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9" fillId="9" borderId="19" xfId="3" applyFont="1" applyFill="1" applyBorder="1" applyAlignment="1">
      <alignment horizontal="center" vertical="center"/>
    </xf>
    <xf numFmtId="0" fontId="11" fillId="10" borderId="20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 textRotation="90"/>
    </xf>
    <xf numFmtId="0" fontId="10" fillId="0" borderId="50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 textRotation="90"/>
    </xf>
    <xf numFmtId="0" fontId="11" fillId="0" borderId="49" xfId="3" applyFont="1" applyBorder="1" applyAlignment="1">
      <alignment horizontal="left" vertical="center"/>
    </xf>
    <xf numFmtId="0" fontId="18" fillId="0" borderId="49" xfId="3" applyFont="1" applyBorder="1" applyAlignment="1">
      <alignment vertical="center"/>
    </xf>
    <xf numFmtId="0" fontId="18" fillId="0" borderId="40" xfId="3" applyFont="1" applyBorder="1" applyAlignment="1">
      <alignment vertical="center"/>
    </xf>
    <xf numFmtId="0" fontId="9" fillId="0" borderId="40" xfId="3" applyFont="1" applyBorder="1" applyAlignment="1">
      <alignment horizontal="center" vertical="center"/>
    </xf>
    <xf numFmtId="0" fontId="11" fillId="0" borderId="40" xfId="3" applyFont="1" applyBorder="1" applyAlignment="1">
      <alignment horizontal="center" vertical="center"/>
    </xf>
    <xf numFmtId="0" fontId="9" fillId="4" borderId="39" xfId="3" applyFont="1" applyFill="1" applyBorder="1" applyAlignment="1">
      <alignment horizontal="center" vertical="center" textRotation="90"/>
    </xf>
    <xf numFmtId="0" fontId="9" fillId="2" borderId="0" xfId="3" applyFont="1" applyFill="1" applyAlignment="1">
      <alignment vertical="center"/>
    </xf>
    <xf numFmtId="3" fontId="8" fillId="2" borderId="0" xfId="3" applyNumberFormat="1" applyFont="1" applyFill="1" applyAlignment="1">
      <alignment horizontal="right" vertical="center"/>
    </xf>
    <xf numFmtId="0" fontId="16" fillId="3" borderId="0" xfId="3" applyFont="1" applyFill="1" applyAlignment="1">
      <alignment vertical="center"/>
    </xf>
    <xf numFmtId="0" fontId="9" fillId="5" borderId="1" xfId="3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0" fontId="21" fillId="2" borderId="0" xfId="3" applyFont="1" applyFill="1" applyAlignment="1">
      <alignment horizontal="center" vertical="center"/>
    </xf>
    <xf numFmtId="0" fontId="19" fillId="2" borderId="0" xfId="3" applyFont="1" applyFill="1" applyAlignment="1">
      <alignment horizontal="center" vertical="center"/>
    </xf>
    <xf numFmtId="0" fontId="21" fillId="3" borderId="0" xfId="3" applyFont="1" applyFill="1" applyAlignment="1">
      <alignment horizontal="center" vertical="center"/>
    </xf>
    <xf numFmtId="0" fontId="12" fillId="0" borderId="0" xfId="3" applyFont="1" applyAlignment="1">
      <alignment horizontal="center" vertical="center"/>
    </xf>
    <xf numFmtId="1" fontId="9" fillId="5" borderId="1" xfId="3" applyNumberFormat="1" applyFont="1" applyFill="1" applyBorder="1" applyAlignment="1">
      <alignment horizontal="center" vertical="center"/>
    </xf>
    <xf numFmtId="3" fontId="9" fillId="5" borderId="1" xfId="3" applyNumberFormat="1" applyFont="1" applyFill="1" applyBorder="1" applyAlignment="1">
      <alignment horizontal="center" vertical="center"/>
    </xf>
    <xf numFmtId="49" fontId="15" fillId="4" borderId="40" xfId="3" applyNumberFormat="1" applyFont="1" applyFill="1" applyBorder="1" applyAlignment="1">
      <alignment horizontal="center" vertical="center"/>
    </xf>
    <xf numFmtId="0" fontId="19" fillId="0" borderId="0" xfId="3" applyFont="1" applyAlignment="1">
      <alignment horizontal="left" vertical="center"/>
    </xf>
    <xf numFmtId="49" fontId="19" fillId="0" borderId="0" xfId="3" quotePrefix="1" applyNumberFormat="1" applyFont="1" applyAlignment="1">
      <alignment horizontal="center" vertical="center"/>
    </xf>
    <xf numFmtId="49" fontId="19" fillId="2" borderId="0" xfId="3" quotePrefix="1" applyNumberFormat="1" applyFont="1" applyFill="1" applyAlignment="1">
      <alignment horizontal="center" vertical="center"/>
    </xf>
    <xf numFmtId="1" fontId="9" fillId="5" borderId="51" xfId="3" applyNumberFormat="1" applyFont="1" applyFill="1" applyBorder="1" applyAlignment="1">
      <alignment horizontal="center" vertical="center"/>
    </xf>
    <xf numFmtId="0" fontId="9" fillId="5" borderId="5" xfId="3" applyFont="1" applyFill="1" applyBorder="1" applyAlignment="1">
      <alignment horizontal="center" vertical="center"/>
    </xf>
    <xf numFmtId="0" fontId="11" fillId="4" borderId="6" xfId="3" applyFont="1" applyFill="1" applyBorder="1" applyAlignment="1">
      <alignment horizontal="center" vertical="center"/>
    </xf>
    <xf numFmtId="1" fontId="9" fillId="5" borderId="7" xfId="3" applyNumberFormat="1" applyFont="1" applyFill="1" applyBorder="1" applyAlignment="1">
      <alignment horizontal="center" vertical="center"/>
    </xf>
    <xf numFmtId="1" fontId="9" fillId="5" borderId="35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horizontal="center" vertical="center"/>
    </xf>
    <xf numFmtId="0" fontId="23" fillId="3" borderId="0" xfId="3" applyFont="1" applyFill="1" applyAlignment="1">
      <alignment horizontal="center" vertical="center"/>
    </xf>
    <xf numFmtId="0" fontId="2" fillId="3" borderId="0" xfId="3" applyFont="1" applyFill="1" applyAlignment="1">
      <alignment vertical="center"/>
    </xf>
    <xf numFmtId="0" fontId="7" fillId="0" borderId="0" xfId="3" applyFont="1" applyAlignment="1">
      <alignment horizontal="center" vertical="center"/>
    </xf>
    <xf numFmtId="0" fontId="25" fillId="2" borderId="0" xfId="3" applyFont="1" applyFill="1" applyAlignment="1">
      <alignment horizontal="center" vertical="center"/>
    </xf>
    <xf numFmtId="0" fontId="12" fillId="11" borderId="37" xfId="3" applyFont="1" applyFill="1" applyBorder="1" applyAlignment="1">
      <alignment horizontal="center" vertical="center"/>
    </xf>
    <xf numFmtId="0" fontId="12" fillId="3" borderId="37" xfId="3" applyFont="1" applyFill="1" applyBorder="1" applyAlignment="1">
      <alignment horizontal="center" vertical="center"/>
    </xf>
    <xf numFmtId="0" fontId="21" fillId="2" borderId="53" xfId="3" applyFont="1" applyFill="1" applyBorder="1" applyAlignment="1">
      <alignment horizontal="center" vertical="center"/>
    </xf>
    <xf numFmtId="0" fontId="21" fillId="2" borderId="50" xfId="3" applyFont="1" applyFill="1" applyBorder="1" applyAlignment="1">
      <alignment horizontal="center" vertical="center"/>
    </xf>
    <xf numFmtId="0" fontId="12" fillId="3" borderId="50" xfId="3" applyFont="1" applyFill="1" applyBorder="1" applyAlignment="1">
      <alignment horizontal="center" vertical="center"/>
    </xf>
    <xf numFmtId="0" fontId="9" fillId="9" borderId="48" xfId="3" applyFont="1" applyFill="1" applyBorder="1" applyAlignment="1">
      <alignment horizontal="center" vertical="center"/>
    </xf>
    <xf numFmtId="0" fontId="11" fillId="12" borderId="56" xfId="3" applyFont="1" applyFill="1" applyBorder="1" applyAlignment="1">
      <alignment horizontal="center" vertical="center"/>
    </xf>
    <xf numFmtId="0" fontId="9" fillId="2" borderId="0" xfId="3" quotePrefix="1" applyFont="1" applyFill="1" applyAlignment="1">
      <alignment horizontal="center" vertical="center"/>
    </xf>
    <xf numFmtId="0" fontId="19" fillId="3" borderId="0" xfId="3" applyFont="1" applyFill="1" applyAlignment="1">
      <alignment horizontal="center" vertical="center"/>
    </xf>
    <xf numFmtId="3" fontId="19" fillId="3" borderId="0" xfId="3" applyNumberFormat="1" applyFont="1" applyFill="1" applyAlignment="1">
      <alignment horizontal="right" vertical="center"/>
    </xf>
    <xf numFmtId="3" fontId="17" fillId="3" borderId="0" xfId="3" applyNumberFormat="1" applyFont="1" applyFill="1" applyAlignment="1">
      <alignment horizontal="right" vertical="center"/>
    </xf>
    <xf numFmtId="0" fontId="10" fillId="0" borderId="57" xfId="3" applyFont="1" applyBorder="1" applyAlignment="1">
      <alignment horizontal="center" vertical="center"/>
    </xf>
    <xf numFmtId="0" fontId="11" fillId="12" borderId="6" xfId="3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left" vertical="center"/>
    </xf>
    <xf numFmtId="0" fontId="16" fillId="11" borderId="0" xfId="3" applyFont="1" applyFill="1" applyAlignment="1">
      <alignment vertical="center"/>
    </xf>
    <xf numFmtId="0" fontId="10" fillId="0" borderId="5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9" fillId="2" borderId="0" xfId="3" applyFont="1" applyFill="1" applyAlignment="1">
      <alignment horizontal="center" vertical="center" textRotation="90" wrapText="1"/>
    </xf>
    <xf numFmtId="0" fontId="27" fillId="2" borderId="0" xfId="3" applyFont="1" applyFill="1" applyAlignment="1">
      <alignment horizontal="left" vertical="center"/>
    </xf>
    <xf numFmtId="0" fontId="12" fillId="11" borderId="0" xfId="3" applyFont="1" applyFill="1" applyAlignment="1">
      <alignment horizontal="center" vertical="center"/>
    </xf>
    <xf numFmtId="0" fontId="11" fillId="12" borderId="41" xfId="3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 textRotation="90"/>
    </xf>
    <xf numFmtId="0" fontId="27" fillId="11" borderId="0" xfId="3" applyFont="1" applyFill="1" applyAlignment="1">
      <alignment horizontal="left" vertical="center"/>
    </xf>
    <xf numFmtId="0" fontId="9" fillId="5" borderId="15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11" fillId="4" borderId="17" xfId="3" quotePrefix="1" applyFont="1" applyFill="1" applyBorder="1" applyAlignment="1">
      <alignment horizontal="center" vertical="center"/>
    </xf>
    <xf numFmtId="0" fontId="9" fillId="5" borderId="48" xfId="3" applyFont="1" applyFill="1" applyBorder="1" applyAlignment="1">
      <alignment horizontal="center" vertical="center"/>
    </xf>
    <xf numFmtId="0" fontId="11" fillId="4" borderId="56" xfId="3" applyFont="1" applyFill="1" applyBorder="1" applyAlignment="1">
      <alignment horizontal="center" vertical="center"/>
    </xf>
    <xf numFmtId="0" fontId="9" fillId="0" borderId="61" xfId="3" applyFont="1" applyBorder="1" applyAlignment="1">
      <alignment horizontal="center" vertical="center"/>
    </xf>
    <xf numFmtId="0" fontId="9" fillId="5" borderId="31" xfId="3" applyFont="1" applyFill="1" applyBorder="1" applyAlignment="1">
      <alignment horizontal="center" vertical="center"/>
    </xf>
    <xf numFmtId="0" fontId="11" fillId="4" borderId="62" xfId="3" quotePrefix="1" applyFont="1" applyFill="1" applyBorder="1" applyAlignment="1">
      <alignment horizontal="center" vertical="center"/>
    </xf>
    <xf numFmtId="0" fontId="11" fillId="4" borderId="62" xfId="3" applyFont="1" applyFill="1" applyBorder="1" applyAlignment="1">
      <alignment horizontal="center" vertical="center"/>
    </xf>
    <xf numFmtId="0" fontId="9" fillId="5" borderId="10" xfId="3" applyFont="1" applyFill="1" applyBorder="1" applyAlignment="1">
      <alignment horizontal="center" vertical="center"/>
    </xf>
    <xf numFmtId="0" fontId="11" fillId="4" borderId="13" xfId="3" applyFont="1" applyFill="1" applyBorder="1" applyAlignment="1">
      <alignment horizontal="center" vertical="center"/>
    </xf>
    <xf numFmtId="0" fontId="9" fillId="5" borderId="27" xfId="3" applyFont="1" applyFill="1" applyBorder="1" applyAlignment="1">
      <alignment horizontal="center" vertical="center"/>
    </xf>
    <xf numFmtId="0" fontId="11" fillId="4" borderId="63" xfId="3" applyFont="1" applyFill="1" applyBorder="1" applyAlignment="1">
      <alignment horizontal="center" vertical="center"/>
    </xf>
    <xf numFmtId="0" fontId="11" fillId="4" borderId="20" xfId="3" quotePrefix="1" applyFont="1" applyFill="1" applyBorder="1" applyAlignment="1">
      <alignment horizontal="center" vertical="center"/>
    </xf>
    <xf numFmtId="0" fontId="29" fillId="2" borderId="0" xfId="3" applyFont="1" applyFill="1" applyAlignment="1">
      <alignment horizontal="center" vertical="center" textRotation="90"/>
    </xf>
    <xf numFmtId="0" fontId="9" fillId="2" borderId="0" xfId="3" applyFont="1" applyFill="1" applyAlignment="1">
      <alignment horizontal="center" vertical="center" textRotation="90"/>
    </xf>
    <xf numFmtId="0" fontId="21" fillId="11" borderId="0" xfId="3" applyFont="1" applyFill="1" applyAlignment="1">
      <alignment horizontal="center" vertical="center"/>
    </xf>
    <xf numFmtId="0" fontId="21" fillId="9" borderId="0" xfId="3" applyFont="1" applyFill="1" applyAlignment="1">
      <alignment horizontal="center" vertical="center"/>
    </xf>
    <xf numFmtId="0" fontId="12" fillId="9" borderId="0" xfId="3" applyFont="1" applyFill="1" applyAlignment="1">
      <alignment horizontal="center" vertical="center"/>
    </xf>
    <xf numFmtId="0" fontId="9" fillId="5" borderId="65" xfId="3" applyFont="1" applyFill="1" applyBorder="1" applyAlignment="1">
      <alignment horizontal="center" vertical="center"/>
    </xf>
    <xf numFmtId="0" fontId="9" fillId="9" borderId="40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 textRotation="90"/>
    </xf>
    <xf numFmtId="0" fontId="17" fillId="2" borderId="0" xfId="3" applyFont="1" applyFill="1" applyAlignment="1">
      <alignment horizontal="left" vertical="center"/>
    </xf>
    <xf numFmtId="0" fontId="23" fillId="2" borderId="0" xfId="3" applyFont="1" applyFill="1" applyAlignment="1">
      <alignment horizontal="center" vertical="center" textRotation="90"/>
    </xf>
    <xf numFmtId="0" fontId="9" fillId="2" borderId="40" xfId="3" applyFont="1" applyFill="1" applyBorder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9" fillId="9" borderId="65" xfId="3" applyFont="1" applyFill="1" applyBorder="1" applyAlignment="1">
      <alignment horizontal="center" vertical="center"/>
    </xf>
    <xf numFmtId="0" fontId="11" fillId="12" borderId="43" xfId="3" applyFont="1" applyFill="1" applyBorder="1" applyAlignment="1">
      <alignment horizontal="center" vertical="center"/>
    </xf>
    <xf numFmtId="0" fontId="11" fillId="12" borderId="43" xfId="3" quotePrefix="1" applyFont="1" applyFill="1" applyBorder="1" applyAlignment="1">
      <alignment horizontal="center" vertical="center"/>
    </xf>
    <xf numFmtId="0" fontId="11" fillId="12" borderId="16" xfId="3" applyFont="1" applyFill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1" fillId="12" borderId="17" xfId="3" quotePrefix="1" applyFont="1" applyFill="1" applyBorder="1" applyAlignment="1">
      <alignment horizontal="center" vertical="center"/>
    </xf>
    <xf numFmtId="0" fontId="11" fillId="12" borderId="20" xfId="3" quotePrefix="1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 textRotation="90"/>
    </xf>
    <xf numFmtId="0" fontId="12" fillId="2" borderId="0" xfId="3" applyFont="1" applyFill="1" applyAlignment="1">
      <alignment horizontal="left" vertical="center" wrapText="1"/>
    </xf>
    <xf numFmtId="0" fontId="21" fillId="2" borderId="0" xfId="3" applyFont="1" applyFill="1" applyAlignment="1">
      <alignment horizontal="center" vertical="center" textRotation="90"/>
    </xf>
    <xf numFmtId="0" fontId="9" fillId="5" borderId="0" xfId="3" applyFont="1" applyFill="1" applyAlignment="1">
      <alignment vertical="center"/>
    </xf>
    <xf numFmtId="0" fontId="16" fillId="5" borderId="0" xfId="3" applyFont="1" applyFill="1" applyAlignment="1">
      <alignment vertical="center"/>
    </xf>
    <xf numFmtId="0" fontId="11" fillId="4" borderId="43" xfId="3" applyFont="1" applyFill="1" applyBorder="1" applyAlignment="1">
      <alignment horizontal="center" vertical="center"/>
    </xf>
    <xf numFmtId="3" fontId="9" fillId="2" borderId="0" xfId="3" applyNumberFormat="1" applyFont="1" applyFill="1" applyAlignment="1">
      <alignment horizontal="right" vertical="center"/>
    </xf>
    <xf numFmtId="0" fontId="19" fillId="3" borderId="0" xfId="3" applyFont="1" applyFill="1" applyAlignment="1">
      <alignment horizontal="center" vertical="center" textRotation="90" wrapText="1"/>
    </xf>
    <xf numFmtId="0" fontId="21" fillId="3" borderId="0" xfId="3" applyFont="1" applyFill="1" applyAlignment="1">
      <alignment horizontal="left" vertical="center" wrapText="1"/>
    </xf>
    <xf numFmtId="3" fontId="11" fillId="3" borderId="0" xfId="3" applyNumberFormat="1" applyFont="1" applyFill="1" applyAlignment="1">
      <alignment horizontal="right" vertical="center"/>
    </xf>
    <xf numFmtId="3" fontId="9" fillId="3" borderId="0" xfId="3" applyNumberFormat="1" applyFont="1" applyFill="1" applyAlignment="1">
      <alignment horizontal="right" vertical="center"/>
    </xf>
    <xf numFmtId="0" fontId="9" fillId="5" borderId="9" xfId="3" applyFont="1" applyFill="1" applyBorder="1" applyAlignment="1">
      <alignment vertical="center"/>
    </xf>
    <xf numFmtId="164" fontId="9" fillId="5" borderId="9" xfId="3" applyNumberFormat="1" applyFont="1" applyFill="1" applyBorder="1" applyAlignment="1">
      <alignment vertical="center"/>
    </xf>
    <xf numFmtId="0" fontId="10" fillId="0" borderId="29" xfId="3" applyFont="1" applyBorder="1" applyAlignment="1">
      <alignment horizontal="center" vertical="center"/>
    </xf>
    <xf numFmtId="0" fontId="31" fillId="0" borderId="0" xfId="4" applyAlignment="1">
      <alignment horizontal="left" vertical="center"/>
    </xf>
    <xf numFmtId="164" fontId="7" fillId="2" borderId="0" xfId="3" applyNumberFormat="1" applyFont="1" applyFill="1" applyAlignment="1">
      <alignment horizontal="center" vertical="center"/>
    </xf>
    <xf numFmtId="41" fontId="5" fillId="2" borderId="0" xfId="3" applyNumberFormat="1" applyFont="1" applyFill="1" applyAlignment="1">
      <alignment vertical="center"/>
    </xf>
    <xf numFmtId="164" fontId="16" fillId="2" borderId="9" xfId="3" applyNumberFormat="1" applyFont="1" applyFill="1" applyBorder="1" applyAlignment="1">
      <alignment horizontal="right" vertical="center"/>
    </xf>
    <xf numFmtId="164" fontId="16" fillId="2" borderId="19" xfId="3" applyNumberFormat="1" applyFont="1" applyFill="1" applyBorder="1" applyAlignment="1">
      <alignment horizontal="right" vertical="center"/>
    </xf>
    <xf numFmtId="164" fontId="16" fillId="2" borderId="10" xfId="3" applyNumberFormat="1" applyFont="1" applyFill="1" applyBorder="1" applyAlignment="1">
      <alignment vertical="center"/>
    </xf>
    <xf numFmtId="164" fontId="16" fillId="0" borderId="9" xfId="3" applyNumberFormat="1" applyFont="1" applyBorder="1" applyAlignment="1">
      <alignment horizontal="right" vertical="center"/>
    </xf>
    <xf numFmtId="164" fontId="16" fillId="0" borderId="42" xfId="3" applyNumberFormat="1" applyFont="1" applyBorder="1" applyAlignment="1">
      <alignment horizontal="right" vertical="center"/>
    </xf>
    <xf numFmtId="164" fontId="16" fillId="0" borderId="0" xfId="3" applyNumberFormat="1" applyFont="1" applyAlignment="1">
      <alignment horizontal="right" vertical="center"/>
    </xf>
    <xf numFmtId="164" fontId="16" fillId="3" borderId="0" xfId="3" applyNumberFormat="1" applyFont="1" applyFill="1" applyAlignment="1">
      <alignment horizontal="right" vertical="center"/>
    </xf>
    <xf numFmtId="0" fontId="16" fillId="3" borderId="0" xfId="3" applyFont="1" applyFill="1" applyAlignment="1">
      <alignment horizontal="right" vertical="center"/>
    </xf>
    <xf numFmtId="164" fontId="16" fillId="0" borderId="5" xfId="3" applyNumberFormat="1" applyFont="1" applyBorder="1" applyAlignment="1">
      <alignment horizontal="right" vertical="center"/>
    </xf>
    <xf numFmtId="164" fontId="16" fillId="0" borderId="8" xfId="3" applyNumberFormat="1" applyFont="1" applyBorder="1" applyAlignment="1">
      <alignment horizontal="right" vertical="center"/>
    </xf>
    <xf numFmtId="164" fontId="16" fillId="0" borderId="15" xfId="3" applyNumberFormat="1" applyFont="1" applyBorder="1" applyAlignment="1">
      <alignment horizontal="right" vertical="center"/>
    </xf>
    <xf numFmtId="164" fontId="16" fillId="2" borderId="8" xfId="3" applyNumberFormat="1" applyFont="1" applyFill="1" applyBorder="1" applyAlignment="1">
      <alignment horizontal="right" vertical="center"/>
    </xf>
    <xf numFmtId="164" fontId="16" fillId="0" borderId="19" xfId="3" applyNumberFormat="1" applyFont="1" applyBorder="1" applyAlignment="1">
      <alignment horizontal="right" vertical="center"/>
    </xf>
    <xf numFmtId="164" fontId="16" fillId="0" borderId="40" xfId="3" applyNumberFormat="1" applyFont="1" applyBorder="1" applyAlignment="1">
      <alignment horizontal="right" vertical="center"/>
    </xf>
    <xf numFmtId="164" fontId="16" fillId="0" borderId="1" xfId="3" applyNumberFormat="1" applyFont="1" applyBorder="1" applyAlignment="1">
      <alignment horizontal="right" vertical="center"/>
    </xf>
    <xf numFmtId="41" fontId="16" fillId="0" borderId="5" xfId="1" applyFont="1" applyFill="1" applyBorder="1" applyAlignment="1" applyProtection="1">
      <alignment horizontal="right" vertical="center"/>
    </xf>
    <xf numFmtId="0" fontId="1" fillId="3" borderId="9" xfId="3" applyFill="1" applyBorder="1" applyAlignment="1">
      <alignment vertical="center"/>
    </xf>
    <xf numFmtId="0" fontId="34" fillId="9" borderId="9" xfId="3" applyFont="1" applyFill="1" applyBorder="1" applyAlignment="1">
      <alignment horizontal="center" vertical="center"/>
    </xf>
    <xf numFmtId="0" fontId="36" fillId="3" borderId="0" xfId="4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3" borderId="0" xfId="4" applyFont="1" applyFill="1" applyAlignment="1">
      <alignment horizontal="center" vertical="center"/>
    </xf>
    <xf numFmtId="164" fontId="11" fillId="3" borderId="61" xfId="3" applyNumberFormat="1" applyFont="1" applyFill="1" applyBorder="1" applyAlignment="1">
      <alignment horizontal="center" vertical="center"/>
    </xf>
    <xf numFmtId="164" fontId="7" fillId="2" borderId="0" xfId="3" applyNumberFormat="1" applyFont="1" applyFill="1" applyAlignment="1">
      <alignment horizontal="center" vertical="center"/>
    </xf>
    <xf numFmtId="0" fontId="8" fillId="2" borderId="1" xfId="3" applyFont="1" applyFill="1" applyBorder="1" applyAlignment="1">
      <alignment horizontal="center" vertical="center" textRotation="90"/>
    </xf>
    <xf numFmtId="0" fontId="8" fillId="2" borderId="18" xfId="3" applyFont="1" applyFill="1" applyBorder="1" applyAlignment="1">
      <alignment horizontal="center" vertical="center" textRotation="90"/>
    </xf>
    <xf numFmtId="0" fontId="9" fillId="4" borderId="2" xfId="3" applyFont="1" applyFill="1" applyBorder="1" applyAlignment="1">
      <alignment horizontal="center" vertical="center"/>
    </xf>
    <xf numFmtId="0" fontId="9" fillId="4" borderId="3" xfId="3" applyFont="1" applyFill="1" applyBorder="1" applyAlignment="1">
      <alignment horizontal="center" vertical="center"/>
    </xf>
    <xf numFmtId="0" fontId="9" fillId="4" borderId="4" xfId="3" applyFont="1" applyFill="1" applyBorder="1" applyAlignment="1">
      <alignment horizontal="center" vertical="center"/>
    </xf>
    <xf numFmtId="0" fontId="9" fillId="4" borderId="5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9" fillId="4" borderId="8" xfId="3" applyFont="1" applyFill="1" applyBorder="1" applyAlignment="1">
      <alignment horizontal="center" vertical="center" textRotation="90"/>
    </xf>
    <xf numFmtId="0" fontId="9" fillId="4" borderId="14" xfId="3" applyFont="1" applyFill="1" applyBorder="1" applyAlignment="1">
      <alignment horizontal="center" vertical="center" textRotation="90"/>
    </xf>
    <xf numFmtId="0" fontId="9" fillId="4" borderId="15" xfId="3" applyFont="1" applyFill="1" applyBorder="1" applyAlignment="1">
      <alignment horizontal="center" vertical="center" textRotation="90"/>
    </xf>
    <xf numFmtId="0" fontId="9" fillId="4" borderId="8" xfId="3" applyFont="1" applyFill="1" applyBorder="1" applyAlignment="1">
      <alignment horizontal="center" vertical="center" textRotation="90" wrapText="1"/>
    </xf>
    <xf numFmtId="0" fontId="9" fillId="4" borderId="14" xfId="3" applyFont="1" applyFill="1" applyBorder="1" applyAlignment="1">
      <alignment horizontal="center" vertical="center" textRotation="90" wrapText="1"/>
    </xf>
    <xf numFmtId="0" fontId="9" fillId="4" borderId="15" xfId="3" applyFont="1" applyFill="1" applyBorder="1" applyAlignment="1">
      <alignment horizontal="center" vertical="center" textRotation="90" wrapText="1"/>
    </xf>
    <xf numFmtId="49" fontId="11" fillId="4" borderId="9" xfId="3" applyNumberFormat="1" applyFont="1" applyFill="1" applyBorder="1" applyAlignment="1">
      <alignment horizontal="left" vertical="center"/>
    </xf>
    <xf numFmtId="164" fontId="16" fillId="2" borderId="10" xfId="3" applyNumberFormat="1" applyFont="1" applyFill="1" applyBorder="1" applyAlignment="1">
      <alignment vertical="center"/>
    </xf>
    <xf numFmtId="164" fontId="16" fillId="2" borderId="11" xfId="3" applyNumberFormat="1" applyFont="1" applyFill="1" applyBorder="1" applyAlignment="1">
      <alignment vertical="center"/>
    </xf>
    <xf numFmtId="164" fontId="16" fillId="2" borderId="12" xfId="3" applyNumberFormat="1" applyFont="1" applyFill="1" applyBorder="1" applyAlignment="1">
      <alignment vertical="center"/>
    </xf>
    <xf numFmtId="164" fontId="16" fillId="2" borderId="13" xfId="3" applyNumberFormat="1" applyFont="1" applyFill="1" applyBorder="1" applyAlignment="1">
      <alignment vertical="center"/>
    </xf>
    <xf numFmtId="49" fontId="11" fillId="4" borderId="10" xfId="3" applyNumberFormat="1" applyFont="1" applyFill="1" applyBorder="1" applyAlignment="1">
      <alignment horizontal="left" vertical="center"/>
    </xf>
    <xf numFmtId="49" fontId="11" fillId="4" borderId="11" xfId="3" applyNumberFormat="1" applyFont="1" applyFill="1" applyBorder="1" applyAlignment="1">
      <alignment horizontal="left" vertical="center"/>
    </xf>
    <xf numFmtId="49" fontId="11" fillId="4" borderId="12" xfId="3" applyNumberFormat="1" applyFont="1" applyFill="1" applyBorder="1" applyAlignment="1">
      <alignment horizontal="left" vertical="center"/>
    </xf>
    <xf numFmtId="0" fontId="11" fillId="4" borderId="9" xfId="3" applyFont="1" applyFill="1" applyBorder="1" applyAlignment="1">
      <alignment horizontal="left" vertical="center"/>
    </xf>
    <xf numFmtId="0" fontId="12" fillId="4" borderId="10" xfId="3" applyFont="1" applyFill="1" applyBorder="1" applyAlignment="1">
      <alignment horizontal="center" vertical="center"/>
    </xf>
    <xf numFmtId="0" fontId="12" fillId="4" borderId="11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6" xfId="3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left" vertical="center"/>
    </xf>
    <xf numFmtId="0" fontId="11" fillId="4" borderId="11" xfId="3" applyFont="1" applyFill="1" applyBorder="1" applyAlignment="1">
      <alignment horizontal="left" vertical="center"/>
    </xf>
    <xf numFmtId="0" fontId="11" fillId="4" borderId="12" xfId="3" applyFont="1" applyFill="1" applyBorder="1" applyAlignment="1">
      <alignment horizontal="left" vertical="center"/>
    </xf>
    <xf numFmtId="164" fontId="16" fillId="0" borderId="10" xfId="3" applyNumberFormat="1" applyFont="1" applyBorder="1" applyAlignment="1">
      <alignment vertical="center"/>
    </xf>
    <xf numFmtId="164" fontId="16" fillId="0" borderId="11" xfId="3" applyNumberFormat="1" applyFont="1" applyBorder="1" applyAlignment="1">
      <alignment vertical="center"/>
    </xf>
    <xf numFmtId="164" fontId="16" fillId="0" borderId="12" xfId="3" applyNumberFormat="1" applyFont="1" applyBorder="1" applyAlignment="1">
      <alignment vertical="center"/>
    </xf>
    <xf numFmtId="0" fontId="11" fillId="4" borderId="9" xfId="3" applyFont="1" applyFill="1" applyBorder="1" applyAlignment="1">
      <alignment horizontal="left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11" fillId="4" borderId="11" xfId="3" applyFont="1" applyFill="1" applyBorder="1" applyAlignment="1">
      <alignment horizontal="left" vertical="center" wrapText="1"/>
    </xf>
    <xf numFmtId="0" fontId="5" fillId="2" borderId="10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16" fillId="3" borderId="10" xfId="3" applyFont="1" applyFill="1" applyBorder="1" applyAlignment="1">
      <alignment horizontal="center" vertical="center" wrapText="1"/>
    </xf>
    <xf numFmtId="0" fontId="16" fillId="3" borderId="11" xfId="3" applyFont="1" applyFill="1" applyBorder="1" applyAlignment="1">
      <alignment horizontal="center" vertical="center" wrapText="1"/>
    </xf>
    <xf numFmtId="0" fontId="16" fillId="3" borderId="12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2" xfId="3" applyFont="1" applyFill="1" applyBorder="1" applyAlignment="1">
      <alignment horizontal="center" vertical="center" wrapText="1"/>
    </xf>
    <xf numFmtId="0" fontId="15" fillId="4" borderId="19" xfId="3" applyFont="1" applyFill="1" applyBorder="1" applyAlignment="1">
      <alignment horizontal="left" vertical="center"/>
    </xf>
    <xf numFmtId="0" fontId="8" fillId="2" borderId="23" xfId="3" applyFont="1" applyFill="1" applyBorder="1" applyAlignment="1">
      <alignment horizontal="center" vertical="center" textRotation="90"/>
    </xf>
    <xf numFmtId="0" fontId="9" fillId="4" borderId="24" xfId="3" applyFont="1" applyFill="1" applyBorder="1" applyAlignment="1">
      <alignment horizontal="center" vertical="center"/>
    </xf>
    <xf numFmtId="0" fontId="11" fillId="4" borderId="12" xfId="3" applyFont="1" applyFill="1" applyBorder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/>
    </xf>
    <xf numFmtId="0" fontId="11" fillId="4" borderId="11" xfId="3" applyFont="1" applyFill="1" applyBorder="1" applyAlignment="1">
      <alignment horizontal="center" vertical="center"/>
    </xf>
    <xf numFmtId="0" fontId="11" fillId="4" borderId="12" xfId="3" applyFont="1" applyFill="1" applyBorder="1" applyAlignment="1">
      <alignment horizontal="center" vertical="center"/>
    </xf>
    <xf numFmtId="0" fontId="11" fillId="4" borderId="9" xfId="3" applyFont="1" applyFill="1" applyBorder="1" applyAlignment="1">
      <alignment horizontal="center" vertical="center" textRotation="90" wrapText="1"/>
    </xf>
    <xf numFmtId="0" fontId="11" fillId="4" borderId="9" xfId="3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textRotation="90" wrapText="1"/>
    </xf>
    <xf numFmtId="0" fontId="11" fillId="4" borderId="14" xfId="3" applyFont="1" applyFill="1" applyBorder="1" applyAlignment="1">
      <alignment horizontal="center" vertical="center" textRotation="90" wrapText="1"/>
    </xf>
    <xf numFmtId="0" fontId="11" fillId="4" borderId="15" xfId="3" applyFont="1" applyFill="1" applyBorder="1" applyAlignment="1">
      <alignment horizontal="center" vertical="center" textRotation="90" wrapText="1"/>
    </xf>
    <xf numFmtId="0" fontId="11" fillId="4" borderId="8" xfId="3" applyFont="1" applyFill="1" applyBorder="1" applyAlignment="1">
      <alignment horizontal="center" vertical="center" textRotation="90"/>
    </xf>
    <xf numFmtId="0" fontId="11" fillId="4" borderId="14" xfId="3" applyFont="1" applyFill="1" applyBorder="1" applyAlignment="1">
      <alignment horizontal="center" vertical="center" textRotation="90"/>
    </xf>
    <xf numFmtId="0" fontId="11" fillId="4" borderId="15" xfId="3" applyFont="1" applyFill="1" applyBorder="1" applyAlignment="1">
      <alignment horizontal="center" vertical="center" textRotation="90"/>
    </xf>
    <xf numFmtId="0" fontId="9" fillId="5" borderId="25" xfId="3" applyFont="1" applyFill="1" applyBorder="1" applyAlignment="1">
      <alignment horizontal="center" vertical="center"/>
    </xf>
    <xf numFmtId="0" fontId="9" fillId="5" borderId="11" xfId="3" applyFont="1" applyFill="1" applyBorder="1" applyAlignment="1">
      <alignment horizontal="center" vertical="center"/>
    </xf>
    <xf numFmtId="0" fontId="9" fillId="5" borderId="12" xfId="3" applyFont="1" applyFill="1" applyBorder="1" applyAlignment="1">
      <alignment horizontal="center" vertical="center"/>
    </xf>
    <xf numFmtId="0" fontId="9" fillId="5" borderId="10" xfId="3" applyFont="1" applyFill="1" applyBorder="1" applyAlignment="1">
      <alignment horizontal="center" vertical="center" wrapText="1"/>
    </xf>
    <xf numFmtId="0" fontId="9" fillId="5" borderId="11" xfId="3" applyFont="1" applyFill="1" applyBorder="1" applyAlignment="1">
      <alignment horizontal="center" vertical="center" wrapText="1"/>
    </xf>
    <xf numFmtId="0" fontId="9" fillId="5" borderId="12" xfId="3" applyFont="1" applyFill="1" applyBorder="1" applyAlignment="1">
      <alignment horizontal="center" vertical="center" wrapText="1"/>
    </xf>
    <xf numFmtId="0" fontId="9" fillId="5" borderId="10" xfId="3" applyFont="1" applyFill="1" applyBorder="1" applyAlignment="1">
      <alignment horizontal="center" vertical="center"/>
    </xf>
    <xf numFmtId="0" fontId="9" fillId="5" borderId="13" xfId="3" applyFont="1" applyFill="1" applyBorder="1" applyAlignment="1">
      <alignment horizontal="center" vertical="center"/>
    </xf>
    <xf numFmtId="41" fontId="16" fillId="3" borderId="8" xfId="1" applyFont="1" applyFill="1" applyBorder="1" applyAlignment="1" applyProtection="1">
      <alignment horizontal="center" vertical="center"/>
    </xf>
    <xf numFmtId="41" fontId="16" fillId="3" borderId="15" xfId="1" applyFont="1" applyFill="1" applyBorder="1" applyAlignment="1" applyProtection="1">
      <alignment horizontal="center" vertical="center"/>
    </xf>
    <xf numFmtId="0" fontId="11" fillId="4" borderId="17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41" fontId="1" fillId="0" borderId="31" xfId="3" applyNumberFormat="1" applyBorder="1" applyAlignment="1">
      <alignment horizontal="center" vertical="center"/>
    </xf>
    <xf numFmtId="0" fontId="1" fillId="0" borderId="33" xfId="3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1" fillId="4" borderId="27" xfId="3" applyFont="1" applyFill="1" applyBorder="1" applyAlignment="1">
      <alignment horizontal="center" vertical="center" wrapText="1"/>
    </xf>
    <xf numFmtId="0" fontId="11" fillId="4" borderId="28" xfId="3" applyFont="1" applyFill="1" applyBorder="1" applyAlignment="1">
      <alignment horizontal="center" vertical="center" wrapText="1"/>
    </xf>
    <xf numFmtId="0" fontId="11" fillId="4" borderId="29" xfId="3" applyFont="1" applyFill="1" applyBorder="1" applyAlignment="1">
      <alignment horizontal="center" vertical="center" wrapText="1"/>
    </xf>
    <xf numFmtId="0" fontId="11" fillId="4" borderId="31" xfId="3" applyFont="1" applyFill="1" applyBorder="1" applyAlignment="1">
      <alignment horizontal="center" vertical="center" wrapText="1"/>
    </xf>
    <xf numFmtId="0" fontId="11" fillId="4" borderId="32" xfId="3" applyFont="1" applyFill="1" applyBorder="1" applyAlignment="1">
      <alignment horizontal="center" vertical="center" wrapText="1"/>
    </xf>
    <xf numFmtId="0" fontId="11" fillId="4" borderId="33" xfId="3" applyFont="1" applyFill="1" applyBorder="1" applyAlignment="1">
      <alignment horizontal="center" vertical="center" wrapText="1"/>
    </xf>
    <xf numFmtId="0" fontId="9" fillId="5" borderId="8" xfId="3" applyFont="1" applyFill="1" applyBorder="1" applyAlignment="1">
      <alignment horizontal="center" vertical="center"/>
    </xf>
    <xf numFmtId="0" fontId="9" fillId="5" borderId="15" xfId="3" applyFont="1" applyFill="1" applyBorder="1" applyAlignment="1">
      <alignment horizontal="center" vertical="center"/>
    </xf>
    <xf numFmtId="0" fontId="1" fillId="0" borderId="27" xfId="3" applyBorder="1" applyAlignment="1">
      <alignment horizontal="center" vertical="center"/>
    </xf>
    <xf numFmtId="0" fontId="1" fillId="0" borderId="28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" fillId="0" borderId="31" xfId="3" applyBorder="1" applyAlignment="1">
      <alignment horizontal="center" vertical="center"/>
    </xf>
    <xf numFmtId="0" fontId="1" fillId="0" borderId="32" xfId="3" applyBorder="1" applyAlignment="1">
      <alignment horizontal="center" vertical="center"/>
    </xf>
    <xf numFmtId="164" fontId="16" fillId="3" borderId="8" xfId="3" applyNumberFormat="1" applyFont="1" applyFill="1" applyBorder="1" applyAlignment="1">
      <alignment horizontal="center" vertical="center"/>
    </xf>
    <xf numFmtId="164" fontId="16" fillId="3" borderId="15" xfId="3" applyNumberFormat="1" applyFont="1" applyFill="1" applyBorder="1" applyAlignment="1">
      <alignment horizontal="center" vertical="center"/>
    </xf>
    <xf numFmtId="0" fontId="9" fillId="5" borderId="27" xfId="3" applyFont="1" applyFill="1" applyBorder="1" applyAlignment="1">
      <alignment horizontal="center" vertical="center"/>
    </xf>
    <xf numFmtId="0" fontId="9" fillId="5" borderId="31" xfId="3" applyFont="1" applyFill="1" applyBorder="1" applyAlignment="1">
      <alignment horizontal="center" vertical="center"/>
    </xf>
    <xf numFmtId="41" fontId="1" fillId="0" borderId="10" xfId="3" applyNumberFormat="1" applyBorder="1" applyAlignment="1">
      <alignment horizontal="center" vertical="center"/>
    </xf>
    <xf numFmtId="0" fontId="1" fillId="0" borderId="12" xfId="3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19" fillId="7" borderId="36" xfId="3" applyFont="1" applyFill="1" applyBorder="1" applyAlignment="1">
      <alignment horizontal="center" vertical="center"/>
    </xf>
    <xf numFmtId="0" fontId="19" fillId="7" borderId="37" xfId="3" applyFont="1" applyFill="1" applyBorder="1" applyAlignment="1">
      <alignment horizontal="center" vertical="center"/>
    </xf>
    <xf numFmtId="0" fontId="19" fillId="7" borderId="38" xfId="3" applyFont="1" applyFill="1" applyBorder="1" applyAlignment="1">
      <alignment horizontal="center" vertical="center"/>
    </xf>
    <xf numFmtId="0" fontId="11" fillId="4" borderId="39" xfId="3" applyFont="1" applyFill="1" applyBorder="1" applyAlignment="1">
      <alignment horizontal="left" vertical="center"/>
    </xf>
    <xf numFmtId="0" fontId="11" fillId="4" borderId="40" xfId="3" applyFont="1" applyFill="1" applyBorder="1" applyAlignment="1">
      <alignment horizontal="left" vertical="center"/>
    </xf>
    <xf numFmtId="166" fontId="16" fillId="0" borderId="39" xfId="1" applyNumberFormat="1" applyFont="1" applyFill="1" applyBorder="1" applyAlignment="1" applyProtection="1">
      <alignment horizontal="right" vertical="center"/>
    </xf>
    <xf numFmtId="166" fontId="16" fillId="0" borderId="40" xfId="1" applyNumberFormat="1" applyFont="1" applyFill="1" applyBorder="1" applyAlignment="1" applyProtection="1">
      <alignment horizontal="right" vertical="center"/>
    </xf>
    <xf numFmtId="166" fontId="16" fillId="0" borderId="41" xfId="1" applyNumberFormat="1" applyFont="1" applyFill="1" applyBorder="1" applyAlignment="1" applyProtection="1">
      <alignment horizontal="right" vertical="center"/>
    </xf>
    <xf numFmtId="0" fontId="11" fillId="4" borderId="39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37" fontId="16" fillId="0" borderId="39" xfId="1" applyNumberFormat="1" applyFont="1" applyFill="1" applyBorder="1" applyAlignment="1" applyProtection="1">
      <alignment horizontal="right" vertical="center"/>
    </xf>
    <xf numFmtId="37" fontId="16" fillId="0" borderId="42" xfId="1" applyNumberFormat="1" applyFont="1" applyFill="1" applyBorder="1" applyAlignment="1" applyProtection="1">
      <alignment horizontal="right" vertical="center"/>
    </xf>
    <xf numFmtId="0" fontId="11" fillId="4" borderId="40" xfId="3" applyFont="1" applyFill="1" applyBorder="1" applyAlignment="1">
      <alignment horizontal="center" vertical="center" wrapText="1"/>
    </xf>
    <xf numFmtId="0" fontId="11" fillId="4" borderId="40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0" fontId="5" fillId="2" borderId="33" xfId="3" applyFont="1" applyFill="1" applyBorder="1" applyAlignment="1">
      <alignment horizontal="center" vertical="center"/>
    </xf>
    <xf numFmtId="0" fontId="11" fillId="4" borderId="15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left" vertical="center"/>
    </xf>
    <xf numFmtId="41" fontId="16" fillId="0" borderId="39" xfId="1" applyFont="1" applyFill="1" applyBorder="1" applyAlignment="1" applyProtection="1">
      <alignment horizontal="center" vertical="center"/>
    </xf>
    <xf numFmtId="41" fontId="16" fillId="0" borderId="40" xfId="1" applyFont="1" applyFill="1" applyBorder="1" applyAlignment="1" applyProtection="1">
      <alignment horizontal="center" vertical="center"/>
    </xf>
    <xf numFmtId="41" fontId="16" fillId="0" borderId="41" xfId="1" applyFont="1" applyFill="1" applyBorder="1" applyAlignment="1" applyProtection="1">
      <alignment horizontal="center" vertical="center"/>
    </xf>
    <xf numFmtId="0" fontId="21" fillId="4" borderId="39" xfId="3" applyFont="1" applyFill="1" applyBorder="1" applyAlignment="1">
      <alignment horizontal="center" vertical="center" wrapText="1"/>
    </xf>
    <xf numFmtId="0" fontId="21" fillId="4" borderId="41" xfId="3" applyFont="1" applyFill="1" applyBorder="1" applyAlignment="1">
      <alignment horizontal="center" vertical="center" wrapText="1"/>
    </xf>
    <xf numFmtId="0" fontId="21" fillId="4" borderId="40" xfId="3" applyFont="1" applyFill="1" applyBorder="1" applyAlignment="1">
      <alignment horizontal="center" vertical="center" wrapText="1"/>
    </xf>
    <xf numFmtId="0" fontId="21" fillId="4" borderId="40" xfId="3" applyFont="1" applyFill="1" applyBorder="1" applyAlignment="1">
      <alignment horizontal="center" vertical="center"/>
    </xf>
    <xf numFmtId="0" fontId="21" fillId="4" borderId="1" xfId="3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/>
    </xf>
    <xf numFmtId="0" fontId="9" fillId="9" borderId="8" xfId="3" applyFont="1" applyFill="1" applyBorder="1" applyAlignment="1">
      <alignment horizontal="center" vertical="center"/>
    </xf>
    <xf numFmtId="0" fontId="9" fillId="9" borderId="15" xfId="3" applyFont="1" applyFill="1" applyBorder="1" applyAlignment="1">
      <alignment horizontal="center" vertical="center"/>
    </xf>
    <xf numFmtId="164" fontId="16" fillId="3" borderId="8" xfId="3" applyNumberFormat="1" applyFont="1" applyFill="1" applyBorder="1" applyAlignment="1">
      <alignment horizontal="right" vertical="center"/>
    </xf>
    <xf numFmtId="164" fontId="16" fillId="3" borderId="15" xfId="3" applyNumberFormat="1" applyFont="1" applyFill="1" applyBorder="1" applyAlignment="1">
      <alignment horizontal="right" vertical="center"/>
    </xf>
    <xf numFmtId="0" fontId="11" fillId="10" borderId="46" xfId="3" applyFont="1" applyFill="1" applyBorder="1" applyAlignment="1">
      <alignment horizontal="center" vertical="center"/>
    </xf>
    <xf numFmtId="0" fontId="11" fillId="10" borderId="34" xfId="3" applyFont="1" applyFill="1" applyBorder="1" applyAlignment="1">
      <alignment horizontal="center" vertical="center"/>
    </xf>
    <xf numFmtId="0" fontId="11" fillId="4" borderId="41" xfId="3" applyFont="1" applyFill="1" applyBorder="1" applyAlignment="1">
      <alignment horizontal="left" vertical="center"/>
    </xf>
    <xf numFmtId="0" fontId="9" fillId="4" borderId="37" xfId="3" applyFont="1" applyFill="1" applyBorder="1" applyAlignment="1">
      <alignment horizontal="center" vertical="center" textRotation="90"/>
    </xf>
    <xf numFmtId="0" fontId="11" fillId="4" borderId="0" xfId="3" applyFont="1" applyFill="1" applyAlignment="1">
      <alignment horizontal="center" vertical="center" textRotation="90"/>
    </xf>
    <xf numFmtId="0" fontId="11" fillId="4" borderId="5" xfId="3" applyFont="1" applyFill="1" applyBorder="1" applyAlignment="1">
      <alignment horizontal="left" vertical="center" wrapText="1"/>
    </xf>
    <xf numFmtId="0" fontId="10" fillId="0" borderId="12" xfId="3" applyFont="1" applyBorder="1" applyAlignment="1">
      <alignment horizontal="center" vertical="center"/>
    </xf>
    <xf numFmtId="0" fontId="11" fillId="4" borderId="44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11" fillId="4" borderId="45" xfId="3" applyFont="1" applyFill="1" applyBorder="1" applyAlignment="1">
      <alignment horizontal="center" vertical="center" wrapText="1"/>
    </xf>
    <xf numFmtId="0" fontId="9" fillId="9" borderId="44" xfId="3" applyFont="1" applyFill="1" applyBorder="1" applyAlignment="1">
      <alignment horizontal="center" vertical="center"/>
    </xf>
    <xf numFmtId="0" fontId="21" fillId="4" borderId="10" xfId="3" applyFont="1" applyFill="1" applyBorder="1" applyAlignment="1">
      <alignment horizontal="center" vertical="center"/>
    </xf>
    <xf numFmtId="0" fontId="21" fillId="4" borderId="11" xfId="3" applyFont="1" applyFill="1" applyBorder="1" applyAlignment="1">
      <alignment horizontal="center" vertical="center"/>
    </xf>
    <xf numFmtId="0" fontId="21" fillId="4" borderId="12" xfId="3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left" vertical="center" wrapText="1"/>
    </xf>
    <xf numFmtId="0" fontId="9" fillId="4" borderId="12" xfId="3" applyFont="1" applyFill="1" applyBorder="1" applyAlignment="1">
      <alignment horizontal="center" vertical="center"/>
    </xf>
    <xf numFmtId="0" fontId="21" fillId="4" borderId="9" xfId="3" applyFont="1" applyFill="1" applyBorder="1" applyAlignment="1">
      <alignment horizontal="center" vertical="center" wrapText="1"/>
    </xf>
    <xf numFmtId="0" fontId="9" fillId="4" borderId="9" xfId="3" applyFont="1" applyFill="1" applyBorder="1" applyAlignment="1">
      <alignment horizontal="center" vertical="center" wrapText="1"/>
    </xf>
    <xf numFmtId="0" fontId="35" fillId="3" borderId="10" xfId="3" applyFont="1" applyFill="1" applyBorder="1" applyAlignment="1">
      <alignment horizontal="center" vertical="center"/>
    </xf>
    <xf numFmtId="0" fontId="35" fillId="3" borderId="11" xfId="3" applyFont="1" applyFill="1" applyBorder="1" applyAlignment="1">
      <alignment horizontal="center" vertical="center"/>
    </xf>
    <xf numFmtId="0" fontId="35" fillId="3" borderId="12" xfId="3" applyFont="1" applyFill="1" applyBorder="1" applyAlignment="1">
      <alignment horizontal="center" vertical="center"/>
    </xf>
    <xf numFmtId="0" fontId="9" fillId="9" borderId="0" xfId="3" applyFont="1" applyFill="1" applyAlignment="1">
      <alignment horizontal="center" vertical="center"/>
    </xf>
    <xf numFmtId="164" fontId="16" fillId="0" borderId="9" xfId="3" applyNumberFormat="1" applyFont="1" applyBorder="1" applyAlignment="1">
      <alignment horizontal="right" vertical="center"/>
    </xf>
    <xf numFmtId="0" fontId="1" fillId="0" borderId="9" xfId="3" applyBorder="1" applyAlignment="1">
      <alignment vertical="center"/>
    </xf>
    <xf numFmtId="0" fontId="18" fillId="0" borderId="9" xfId="3" applyFont="1" applyBorder="1" applyAlignment="1">
      <alignment vertical="center"/>
    </xf>
    <xf numFmtId="0" fontId="33" fillId="4" borderId="9" xfId="3" applyFont="1" applyFill="1" applyBorder="1" applyAlignment="1">
      <alignment horizontal="left" vertical="center" wrapText="1"/>
    </xf>
    <xf numFmtId="0" fontId="33" fillId="4" borderId="9" xfId="3" applyFont="1" applyFill="1" applyBorder="1" applyAlignment="1">
      <alignment horizontal="left" vertical="center"/>
    </xf>
    <xf numFmtId="0" fontId="9" fillId="4" borderId="48" xfId="3" applyFont="1" applyFill="1" applyBorder="1" applyAlignment="1">
      <alignment horizontal="center" vertical="center" textRotation="90"/>
    </xf>
    <xf numFmtId="165" fontId="16" fillId="0" borderId="9" xfId="2" applyNumberFormat="1" applyFont="1" applyFill="1" applyBorder="1" applyAlignment="1" applyProtection="1">
      <alignment horizontal="right" vertical="center"/>
    </xf>
    <xf numFmtId="165" fontId="1" fillId="0" borderId="9" xfId="2" applyNumberFormat="1" applyFont="1" applyBorder="1" applyAlignment="1" applyProtection="1">
      <alignment vertical="center"/>
    </xf>
    <xf numFmtId="164" fontId="11" fillId="4" borderId="9" xfId="3" applyNumberFormat="1" applyFont="1" applyFill="1" applyBorder="1" applyAlignment="1">
      <alignment horizontal="center" vertical="center"/>
    </xf>
    <xf numFmtId="0" fontId="11" fillId="4" borderId="49" xfId="3" applyFont="1" applyFill="1" applyBorder="1" applyAlignment="1">
      <alignment horizontal="left" vertical="center"/>
    </xf>
    <xf numFmtId="0" fontId="18" fillId="0" borderId="49" xfId="3" applyFont="1" applyBorder="1" applyAlignment="1">
      <alignment vertical="center"/>
    </xf>
    <xf numFmtId="0" fontId="18" fillId="0" borderId="47" xfId="3" applyFont="1" applyBorder="1" applyAlignment="1">
      <alignment vertical="center"/>
    </xf>
    <xf numFmtId="0" fontId="9" fillId="4" borderId="1" xfId="3" applyFont="1" applyFill="1" applyBorder="1" applyAlignment="1">
      <alignment horizontal="left" vertical="center"/>
    </xf>
    <xf numFmtId="0" fontId="9" fillId="4" borderId="1" xfId="3" applyFont="1" applyFill="1" applyBorder="1" applyAlignment="1">
      <alignment horizontal="center" vertical="center"/>
    </xf>
    <xf numFmtId="0" fontId="9" fillId="4" borderId="40" xfId="3" applyFont="1" applyFill="1" applyBorder="1" applyAlignment="1">
      <alignment horizontal="center" vertical="center"/>
    </xf>
    <xf numFmtId="0" fontId="9" fillId="4" borderId="41" xfId="3" applyFont="1" applyFill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33" xfId="3" applyFont="1" applyBorder="1" applyAlignment="1">
      <alignment horizontal="center" vertical="center"/>
    </xf>
    <xf numFmtId="0" fontId="18" fillId="0" borderId="9" xfId="3" applyFont="1" applyBorder="1" applyAlignment="1">
      <alignment horizontal="left" vertical="center" wrapText="1"/>
    </xf>
    <xf numFmtId="0" fontId="18" fillId="0" borderId="12" xfId="3" applyFont="1" applyBorder="1" applyAlignment="1">
      <alignment horizontal="left" vertical="center" wrapText="1"/>
    </xf>
    <xf numFmtId="0" fontId="11" fillId="4" borderId="9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horizontal="center" vertical="center"/>
    </xf>
    <xf numFmtId="0" fontId="5" fillId="3" borderId="13" xfId="3" applyFont="1" applyFill="1" applyBorder="1" applyAlignment="1">
      <alignment horizontal="center" vertical="center"/>
    </xf>
    <xf numFmtId="164" fontId="16" fillId="2" borderId="9" xfId="3" applyNumberFormat="1" applyFont="1" applyFill="1" applyBorder="1" applyAlignment="1">
      <alignment horizontal="right" vertical="center"/>
    </xf>
    <xf numFmtId="164" fontId="16" fillId="0" borderId="9" xfId="3" applyNumberFormat="1" applyFont="1" applyBorder="1" applyAlignment="1">
      <alignment horizontal="center" vertical="center"/>
    </xf>
    <xf numFmtId="0" fontId="33" fillId="4" borderId="12" xfId="3" applyFont="1" applyFill="1" applyBorder="1" applyAlignment="1">
      <alignment horizontal="left" vertical="center"/>
    </xf>
    <xf numFmtId="0" fontId="33" fillId="0" borderId="9" xfId="3" applyFont="1" applyBorder="1" applyAlignment="1">
      <alignment vertical="center"/>
    </xf>
    <xf numFmtId="0" fontId="16" fillId="2" borderId="0" xfId="3" applyFont="1" applyFill="1" applyAlignment="1">
      <alignment horizontal="center" vertical="center"/>
    </xf>
    <xf numFmtId="164" fontId="11" fillId="0" borderId="39" xfId="3" applyNumberFormat="1" applyFont="1" applyBorder="1" applyAlignment="1">
      <alignment horizontal="center" vertical="center"/>
    </xf>
    <xf numFmtId="164" fontId="11" fillId="0" borderId="40" xfId="3" applyNumberFormat="1" applyFont="1" applyBorder="1" applyAlignment="1">
      <alignment horizontal="center" vertical="center"/>
    </xf>
    <xf numFmtId="164" fontId="11" fillId="0" borderId="41" xfId="3" applyNumberFormat="1" applyFont="1" applyBorder="1" applyAlignment="1">
      <alignment horizontal="center" vertical="center"/>
    </xf>
    <xf numFmtId="164" fontId="11" fillId="0" borderId="39" xfId="3" quotePrefix="1" applyNumberFormat="1" applyFont="1" applyBorder="1" applyAlignment="1">
      <alignment horizontal="right" vertical="center"/>
    </xf>
    <xf numFmtId="164" fontId="11" fillId="0" borderId="40" xfId="3" quotePrefix="1" applyNumberFormat="1" applyFont="1" applyBorder="1" applyAlignment="1">
      <alignment horizontal="right" vertical="center"/>
    </xf>
    <xf numFmtId="164" fontId="11" fillId="0" borderId="41" xfId="3" quotePrefix="1" applyNumberFormat="1" applyFont="1" applyBorder="1" applyAlignment="1">
      <alignment horizontal="right" vertical="center"/>
    </xf>
    <xf numFmtId="164" fontId="11" fillId="0" borderId="39" xfId="3" applyNumberFormat="1" applyFont="1" applyBorder="1" applyAlignment="1">
      <alignment horizontal="right" vertical="center"/>
    </xf>
    <xf numFmtId="164" fontId="11" fillId="0" borderId="40" xfId="3" applyNumberFormat="1" applyFont="1" applyBorder="1" applyAlignment="1">
      <alignment horizontal="right" vertical="center"/>
    </xf>
    <xf numFmtId="164" fontId="11" fillId="0" borderId="41" xfId="3" applyNumberFormat="1" applyFont="1" applyBorder="1" applyAlignment="1">
      <alignment horizontal="right" vertical="center"/>
    </xf>
    <xf numFmtId="49" fontId="9" fillId="4" borderId="39" xfId="3" applyNumberFormat="1" applyFont="1" applyFill="1" applyBorder="1" applyAlignment="1">
      <alignment horizontal="center" vertical="center"/>
    </xf>
    <xf numFmtId="49" fontId="9" fillId="4" borderId="40" xfId="3" applyNumberFormat="1" applyFont="1" applyFill="1" applyBorder="1" applyAlignment="1">
      <alignment horizontal="center" vertical="center"/>
    </xf>
    <xf numFmtId="164" fontId="16" fillId="0" borderId="39" xfId="3" applyNumberFormat="1" applyFont="1" applyBorder="1" applyAlignment="1">
      <alignment horizontal="right" vertical="center"/>
    </xf>
    <xf numFmtId="164" fontId="16" fillId="0" borderId="41" xfId="3" applyNumberFormat="1" applyFont="1" applyBorder="1" applyAlignment="1">
      <alignment horizontal="right" vertical="center"/>
    </xf>
    <xf numFmtId="0" fontId="21" fillId="2" borderId="0" xfId="3" applyFont="1" applyFill="1" applyAlignment="1">
      <alignment horizontal="left" vertical="center" wrapText="1"/>
    </xf>
    <xf numFmtId="0" fontId="21" fillId="2" borderId="0" xfId="3" applyFont="1" applyFill="1" applyAlignment="1">
      <alignment vertical="center" wrapText="1"/>
    </xf>
    <xf numFmtId="0" fontId="9" fillId="4" borderId="5" xfId="3" applyFont="1" applyFill="1" applyBorder="1" applyAlignment="1">
      <alignment horizontal="left" vertical="center"/>
    </xf>
    <xf numFmtId="0" fontId="9" fillId="7" borderId="36" xfId="3" applyFont="1" applyFill="1" applyBorder="1" applyAlignment="1">
      <alignment horizontal="center" vertical="center"/>
    </xf>
    <xf numFmtId="0" fontId="9" fillId="7" borderId="37" xfId="3" applyFont="1" applyFill="1" applyBorder="1" applyAlignment="1">
      <alignment horizontal="center" vertical="center"/>
    </xf>
    <xf numFmtId="0" fontId="9" fillId="7" borderId="38" xfId="3" applyFont="1" applyFill="1" applyBorder="1" applyAlignment="1">
      <alignment horizontal="center" vertical="center"/>
    </xf>
    <xf numFmtId="3" fontId="16" fillId="0" borderId="10" xfId="3" applyNumberFormat="1" applyFont="1" applyBorder="1" applyAlignment="1">
      <alignment horizontal="right" vertical="center"/>
    </xf>
    <xf numFmtId="3" fontId="16" fillId="0" borderId="11" xfId="3" applyNumberFormat="1" applyFont="1" applyBorder="1" applyAlignment="1">
      <alignment horizontal="right" vertical="center"/>
    </xf>
    <xf numFmtId="3" fontId="16" fillId="0" borderId="13" xfId="3" applyNumberFormat="1" applyFont="1" applyBorder="1" applyAlignment="1">
      <alignment horizontal="right" vertical="center"/>
    </xf>
    <xf numFmtId="0" fontId="11" fillId="4" borderId="54" xfId="3" applyFont="1" applyFill="1" applyBorder="1" applyAlignment="1">
      <alignment horizontal="left" vertical="center"/>
    </xf>
    <xf numFmtId="0" fontId="11" fillId="0" borderId="50" xfId="3" applyFont="1" applyBorder="1" applyAlignment="1">
      <alignment vertical="center"/>
    </xf>
    <xf numFmtId="0" fontId="11" fillId="0" borderId="55" xfId="3" applyFont="1" applyBorder="1" applyAlignment="1">
      <alignment vertical="center"/>
    </xf>
    <xf numFmtId="3" fontId="16" fillId="0" borderId="50" xfId="3" applyNumberFormat="1" applyFont="1" applyBorder="1" applyAlignment="1">
      <alignment horizontal="right" vertical="center"/>
    </xf>
    <xf numFmtId="3" fontId="16" fillId="0" borderId="9" xfId="3" applyNumberFormat="1" applyFont="1" applyBorder="1" applyAlignment="1">
      <alignment horizontal="right" vertical="center"/>
    </xf>
    <xf numFmtId="0" fontId="9" fillId="2" borderId="0" xfId="3" applyFont="1" applyFill="1" applyAlignment="1">
      <alignment horizontal="center" vertical="center"/>
    </xf>
    <xf numFmtId="0" fontId="19" fillId="0" borderId="18" xfId="3" applyFont="1" applyBorder="1" applyAlignment="1">
      <alignment horizontal="center" vertical="center" textRotation="90" wrapText="1"/>
    </xf>
    <xf numFmtId="0" fontId="26" fillId="0" borderId="21" xfId="3" applyFont="1" applyBorder="1" applyAlignment="1">
      <alignment vertical="center" wrapText="1"/>
    </xf>
    <xf numFmtId="0" fontId="26" fillId="0" borderId="23" xfId="3" applyFont="1" applyBorder="1" applyAlignment="1">
      <alignment vertical="center" wrapText="1"/>
    </xf>
    <xf numFmtId="0" fontId="9" fillId="4" borderId="2" xfId="3" applyFont="1" applyFill="1" applyBorder="1" applyAlignment="1">
      <alignment horizontal="left" vertical="center"/>
    </xf>
    <xf numFmtId="0" fontId="9" fillId="4" borderId="3" xfId="3" applyFont="1" applyFill="1" applyBorder="1" applyAlignment="1">
      <alignment horizontal="left" vertical="center"/>
    </xf>
    <xf numFmtId="0" fontId="9" fillId="4" borderId="52" xfId="3" applyFont="1" applyFill="1" applyBorder="1" applyAlignment="1">
      <alignment horizontal="left" vertical="center"/>
    </xf>
    <xf numFmtId="3" fontId="16" fillId="0" borderId="58" xfId="3" applyNumberFormat="1" applyFont="1" applyBorder="1" applyAlignment="1">
      <alignment horizontal="right" vertical="center"/>
    </xf>
    <xf numFmtId="3" fontId="16" fillId="0" borderId="37" xfId="3" applyNumberFormat="1" applyFont="1" applyBorder="1" applyAlignment="1">
      <alignment horizontal="right" vertical="center"/>
    </xf>
    <xf numFmtId="3" fontId="16" fillId="0" borderId="59" xfId="3" applyNumberFormat="1" applyFont="1" applyBorder="1" applyAlignment="1">
      <alignment horizontal="right" vertical="center"/>
    </xf>
    <xf numFmtId="0" fontId="11" fillId="4" borderId="50" xfId="3" applyFont="1" applyFill="1" applyBorder="1" applyAlignment="1">
      <alignment horizontal="left" vertical="center"/>
    </xf>
    <xf numFmtId="0" fontId="11" fillId="4" borderId="55" xfId="3" applyFont="1" applyFill="1" applyBorder="1" applyAlignment="1">
      <alignment horizontal="left" vertical="center"/>
    </xf>
    <xf numFmtId="3" fontId="16" fillId="0" borderId="60" xfId="3" applyNumberFormat="1" applyFont="1" applyBorder="1" applyAlignment="1">
      <alignment horizontal="right" vertical="center"/>
    </xf>
    <xf numFmtId="3" fontId="16" fillId="0" borderId="49" xfId="3" applyNumberFormat="1" applyFont="1" applyBorder="1" applyAlignment="1">
      <alignment horizontal="right" vertical="center"/>
    </xf>
    <xf numFmtId="3" fontId="16" fillId="0" borderId="47" xfId="3" applyNumberFormat="1" applyFont="1" applyBorder="1" applyAlignment="1">
      <alignment horizontal="right" vertical="center"/>
    </xf>
    <xf numFmtId="0" fontId="11" fillId="4" borderId="19" xfId="3" applyFont="1" applyFill="1" applyBorder="1" applyAlignment="1">
      <alignment horizontal="left" vertical="center"/>
    </xf>
    <xf numFmtId="3" fontId="16" fillId="0" borderId="19" xfId="3" applyNumberFormat="1" applyFont="1" applyBorder="1" applyAlignment="1">
      <alignment horizontal="right" vertical="center"/>
    </xf>
    <xf numFmtId="0" fontId="11" fillId="4" borderId="1" xfId="3" applyFont="1" applyFill="1" applyBorder="1" applyAlignment="1">
      <alignment horizontal="left" vertical="center"/>
    </xf>
    <xf numFmtId="3" fontId="16" fillId="0" borderId="40" xfId="3" applyNumberFormat="1" applyFont="1" applyBorder="1" applyAlignment="1">
      <alignment horizontal="right" vertical="center"/>
    </xf>
    <xf numFmtId="0" fontId="19" fillId="0" borderId="18" xfId="3" applyFont="1" applyBorder="1" applyAlignment="1">
      <alignment horizontal="center" vertical="center" textRotation="90"/>
    </xf>
    <xf numFmtId="0" fontId="19" fillId="0" borderId="21" xfId="3" applyFont="1" applyBorder="1" applyAlignment="1">
      <alignment horizontal="center" vertical="center" textRotation="90"/>
    </xf>
    <xf numFmtId="0" fontId="19" fillId="0" borderId="61" xfId="3" applyFont="1" applyBorder="1" applyAlignment="1">
      <alignment horizontal="center" vertical="center" textRotation="90"/>
    </xf>
    <xf numFmtId="0" fontId="19" fillId="0" borderId="23" xfId="3" applyFont="1" applyBorder="1" applyAlignment="1">
      <alignment horizontal="center" vertical="center" textRotation="90"/>
    </xf>
    <xf numFmtId="0" fontId="11" fillId="4" borderId="24" xfId="3" applyFont="1" applyFill="1" applyBorder="1" applyAlignment="1">
      <alignment horizontal="left" vertical="center"/>
    </xf>
    <xf numFmtId="0" fontId="11" fillId="4" borderId="3" xfId="3" applyFont="1" applyFill="1" applyBorder="1" applyAlignment="1">
      <alignment horizontal="left" vertical="center"/>
    </xf>
    <xf numFmtId="0" fontId="11" fillId="4" borderId="4" xfId="3" applyFont="1" applyFill="1" applyBorder="1" applyAlignment="1">
      <alignment horizontal="left" vertical="center"/>
    </xf>
    <xf numFmtId="0" fontId="11" fillId="4" borderId="5" xfId="3" applyFont="1" applyFill="1" applyBorder="1" applyAlignment="1">
      <alignment horizontal="left" vertical="center"/>
    </xf>
    <xf numFmtId="3" fontId="16" fillId="0" borderId="5" xfId="3" applyNumberFormat="1" applyFont="1" applyBorder="1" applyAlignment="1">
      <alignment horizontal="right" vertical="center"/>
    </xf>
    <xf numFmtId="3" fontId="16" fillId="0" borderId="1" xfId="3" applyNumberFormat="1" applyFont="1" applyBorder="1" applyAlignment="1">
      <alignment horizontal="right" vertical="center"/>
    </xf>
    <xf numFmtId="0" fontId="9" fillId="4" borderId="52" xfId="3" applyFont="1" applyFill="1" applyBorder="1" applyAlignment="1">
      <alignment horizontal="center" vertical="center"/>
    </xf>
    <xf numFmtId="0" fontId="28" fillId="2" borderId="0" xfId="3" applyFont="1" applyFill="1" applyAlignment="1">
      <alignment horizontal="center" vertical="center" textRotation="90" wrapText="1"/>
    </xf>
    <xf numFmtId="0" fontId="11" fillId="4" borderId="44" xfId="3" applyFont="1" applyFill="1" applyBorder="1" applyAlignment="1">
      <alignment horizontal="left" vertical="center"/>
    </xf>
    <xf numFmtId="0" fontId="11" fillId="4" borderId="0" xfId="3" applyFont="1" applyFill="1" applyAlignment="1">
      <alignment horizontal="left" vertical="center"/>
    </xf>
    <xf numFmtId="0" fontId="11" fillId="4" borderId="45" xfId="3" applyFont="1" applyFill="1" applyBorder="1" applyAlignment="1">
      <alignment horizontal="left" vertical="center"/>
    </xf>
    <xf numFmtId="3" fontId="16" fillId="0" borderId="31" xfId="3" applyNumberFormat="1" applyFont="1" applyBorder="1" applyAlignment="1">
      <alignment horizontal="right" vertical="center"/>
    </xf>
    <xf numFmtId="3" fontId="16" fillId="0" borderId="32" xfId="3" applyNumberFormat="1" applyFont="1" applyBorder="1" applyAlignment="1">
      <alignment horizontal="right" vertical="center"/>
    </xf>
    <xf numFmtId="3" fontId="16" fillId="0" borderId="33" xfId="3" applyNumberFormat="1" applyFont="1" applyBorder="1" applyAlignment="1">
      <alignment horizontal="right" vertical="center"/>
    </xf>
    <xf numFmtId="3" fontId="16" fillId="0" borderId="12" xfId="3" applyNumberFormat="1" applyFont="1" applyBorder="1" applyAlignment="1">
      <alignment horizontal="right" vertical="center"/>
    </xf>
    <xf numFmtId="3" fontId="16" fillId="0" borderId="27" xfId="3" applyNumberFormat="1" applyFont="1" applyBorder="1" applyAlignment="1">
      <alignment horizontal="right" vertical="center"/>
    </xf>
    <xf numFmtId="3" fontId="16" fillId="0" borderId="28" xfId="3" applyNumberFormat="1" applyFont="1" applyBorder="1" applyAlignment="1">
      <alignment horizontal="right" vertical="center"/>
    </xf>
    <xf numFmtId="3" fontId="16" fillId="0" borderId="29" xfId="3" applyNumberFormat="1" applyFont="1" applyBorder="1" applyAlignment="1">
      <alignment horizontal="right" vertical="center"/>
    </xf>
    <xf numFmtId="0" fontId="9" fillId="4" borderId="54" xfId="3" applyFont="1" applyFill="1" applyBorder="1" applyAlignment="1">
      <alignment horizontal="left" vertical="center"/>
    </xf>
    <xf numFmtId="0" fontId="9" fillId="4" borderId="50" xfId="3" applyFont="1" applyFill="1" applyBorder="1" applyAlignment="1">
      <alignment horizontal="left" vertical="center"/>
    </xf>
    <xf numFmtId="0" fontId="9" fillId="4" borderId="55" xfId="3" applyFont="1" applyFill="1" applyBorder="1" applyAlignment="1">
      <alignment horizontal="left" vertical="center"/>
    </xf>
    <xf numFmtId="3" fontId="16" fillId="0" borderId="54" xfId="3" applyNumberFormat="1" applyFont="1" applyBorder="1" applyAlignment="1">
      <alignment horizontal="right" vertical="center"/>
    </xf>
    <xf numFmtId="3" fontId="16" fillId="0" borderId="55" xfId="3" applyNumberFormat="1" applyFont="1" applyBorder="1" applyAlignment="1">
      <alignment horizontal="right" vertical="center"/>
    </xf>
    <xf numFmtId="0" fontId="11" fillId="4" borderId="27" xfId="3" applyFont="1" applyFill="1" applyBorder="1" applyAlignment="1">
      <alignment horizontal="left" vertical="center"/>
    </xf>
    <xf numFmtId="0" fontId="11" fillId="4" borderId="28" xfId="3" applyFont="1" applyFill="1" applyBorder="1" applyAlignment="1">
      <alignment horizontal="left" vertical="center"/>
    </xf>
    <xf numFmtId="0" fontId="11" fillId="4" borderId="29" xfId="3" applyFont="1" applyFill="1" applyBorder="1" applyAlignment="1">
      <alignment horizontal="left" vertical="center"/>
    </xf>
    <xf numFmtId="3" fontId="16" fillId="0" borderId="10" xfId="3" applyNumberFormat="1" applyFont="1" applyBorder="1" applyAlignment="1">
      <alignment horizontal="center" vertical="center"/>
    </xf>
    <xf numFmtId="3" fontId="16" fillId="0" borderId="11" xfId="3" applyNumberFormat="1" applyFont="1" applyBorder="1" applyAlignment="1">
      <alignment horizontal="center" vertical="center"/>
    </xf>
    <xf numFmtId="3" fontId="16" fillId="0" borderId="12" xfId="3" applyNumberFormat="1" applyFont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/>
    </xf>
    <xf numFmtId="0" fontId="12" fillId="4" borderId="4" xfId="3" applyFont="1" applyFill="1" applyBorder="1" applyAlignment="1">
      <alignment horizontal="center" vertical="center"/>
    </xf>
    <xf numFmtId="0" fontId="11" fillId="4" borderId="5" xfId="3" applyFont="1" applyFill="1" applyBorder="1" applyAlignment="1">
      <alignment horizontal="center" vertical="center"/>
    </xf>
    <xf numFmtId="0" fontId="11" fillId="4" borderId="6" xfId="3" applyFont="1" applyFill="1" applyBorder="1" applyAlignment="1">
      <alignment horizontal="center" vertical="center"/>
    </xf>
    <xf numFmtId="0" fontId="11" fillId="4" borderId="31" xfId="3" applyFont="1" applyFill="1" applyBorder="1" applyAlignment="1">
      <alignment horizontal="left" vertical="center"/>
    </xf>
    <xf numFmtId="0" fontId="11" fillId="4" borderId="32" xfId="3" applyFont="1" applyFill="1" applyBorder="1" applyAlignment="1">
      <alignment horizontal="left" vertical="center"/>
    </xf>
    <xf numFmtId="0" fontId="11" fillId="4" borderId="33" xfId="3" applyFont="1" applyFill="1" applyBorder="1" applyAlignment="1">
      <alignment horizontal="left" vertical="center"/>
    </xf>
    <xf numFmtId="3" fontId="16" fillId="0" borderId="64" xfId="3" applyNumberFormat="1" applyFont="1" applyBorder="1" applyAlignment="1">
      <alignment horizontal="right" vertical="center"/>
    </xf>
    <xf numFmtId="3" fontId="16" fillId="0" borderId="42" xfId="3" applyNumberFormat="1" applyFont="1" applyBorder="1" applyAlignment="1">
      <alignment horizontal="right" vertical="center"/>
    </xf>
    <xf numFmtId="3" fontId="16" fillId="3" borderId="31" xfId="3" applyNumberFormat="1" applyFont="1" applyFill="1" applyBorder="1" applyAlignment="1">
      <alignment horizontal="right" vertical="center"/>
    </xf>
    <xf numFmtId="3" fontId="16" fillId="3" borderId="32" xfId="3" applyNumberFormat="1" applyFont="1" applyFill="1" applyBorder="1" applyAlignment="1">
      <alignment horizontal="right" vertical="center"/>
    </xf>
    <xf numFmtId="3" fontId="16" fillId="3" borderId="33" xfId="3" applyNumberFormat="1" applyFont="1" applyFill="1" applyBorder="1" applyAlignment="1">
      <alignment horizontal="right" vertical="center"/>
    </xf>
    <xf numFmtId="0" fontId="11" fillId="4" borderId="60" xfId="3" applyFont="1" applyFill="1" applyBorder="1" applyAlignment="1">
      <alignment horizontal="left" vertical="center"/>
    </xf>
    <xf numFmtId="0" fontId="11" fillId="4" borderId="47" xfId="3" applyFont="1" applyFill="1" applyBorder="1" applyAlignment="1">
      <alignment horizontal="left" vertical="center"/>
    </xf>
    <xf numFmtId="0" fontId="9" fillId="4" borderId="60" xfId="3" applyFont="1" applyFill="1" applyBorder="1" applyAlignment="1">
      <alignment horizontal="left" vertical="center"/>
    </xf>
    <xf numFmtId="0" fontId="9" fillId="4" borderId="49" xfId="3" applyFont="1" applyFill="1" applyBorder="1" applyAlignment="1">
      <alignment horizontal="left" vertical="center"/>
    </xf>
    <xf numFmtId="0" fontId="9" fillId="4" borderId="47" xfId="3" applyFont="1" applyFill="1" applyBorder="1" applyAlignment="1">
      <alignment horizontal="left" vertical="center"/>
    </xf>
    <xf numFmtId="0" fontId="11" fillId="4" borderId="64" xfId="3" applyFont="1" applyFill="1" applyBorder="1" applyAlignment="1">
      <alignment horizontal="left" vertical="center"/>
    </xf>
    <xf numFmtId="0" fontId="11" fillId="4" borderId="42" xfId="3" applyFont="1" applyFill="1" applyBorder="1" applyAlignment="1">
      <alignment horizontal="left" vertical="center"/>
    </xf>
    <xf numFmtId="3" fontId="16" fillId="0" borderId="41" xfId="3" applyNumberFormat="1" applyFont="1" applyBorder="1" applyAlignment="1">
      <alignment horizontal="right" vertical="center"/>
    </xf>
    <xf numFmtId="0" fontId="11" fillId="4" borderId="39" xfId="3" applyFont="1" applyFill="1" applyBorder="1" applyAlignment="1">
      <alignment horizontal="center" vertical="center"/>
    </xf>
    <xf numFmtId="0" fontId="19" fillId="0" borderId="51" xfId="3" applyFont="1" applyBorder="1" applyAlignment="1">
      <alignment horizontal="center" vertical="center" textRotation="90" wrapText="1"/>
    </xf>
    <xf numFmtId="0" fontId="19" fillId="0" borderId="7" xfId="3" applyFont="1" applyBorder="1" applyAlignment="1">
      <alignment horizontal="center" vertical="center" textRotation="90" wrapText="1"/>
    </xf>
    <xf numFmtId="0" fontId="19" fillId="0" borderId="26" xfId="3" applyFont="1" applyBorder="1" applyAlignment="1">
      <alignment horizontal="center" vertical="center" textRotation="90" wrapText="1"/>
    </xf>
    <xf numFmtId="0" fontId="19" fillId="0" borderId="35" xfId="3" applyFont="1" applyBorder="1" applyAlignment="1">
      <alignment horizontal="center" vertical="center" textRotation="90" wrapText="1"/>
    </xf>
    <xf numFmtId="0" fontId="12" fillId="4" borderId="5" xfId="3" applyFont="1" applyFill="1" applyBorder="1" applyAlignment="1">
      <alignment horizontal="left" vertical="center" wrapText="1"/>
    </xf>
    <xf numFmtId="0" fontId="1" fillId="0" borderId="5" xfId="3" applyBorder="1" applyAlignment="1">
      <alignment vertical="center"/>
    </xf>
    <xf numFmtId="0" fontId="12" fillId="4" borderId="5" xfId="3" applyFont="1" applyFill="1" applyBorder="1" applyAlignment="1">
      <alignment horizontal="left" vertical="center"/>
    </xf>
    <xf numFmtId="0" fontId="12" fillId="4" borderId="9" xfId="3" applyFont="1" applyFill="1" applyBorder="1" applyAlignment="1">
      <alignment horizontal="left" vertical="center" wrapText="1"/>
    </xf>
    <xf numFmtId="0" fontId="12" fillId="4" borderId="9" xfId="3" applyFont="1" applyFill="1" applyBorder="1" applyAlignment="1">
      <alignment horizontal="left" vertical="center"/>
    </xf>
    <xf numFmtId="0" fontId="12" fillId="4" borderId="19" xfId="3" applyFont="1" applyFill="1" applyBorder="1" applyAlignment="1">
      <alignment horizontal="left" vertical="center" wrapText="1"/>
    </xf>
    <xf numFmtId="0" fontId="1" fillId="0" borderId="19" xfId="3" applyBorder="1" applyAlignment="1">
      <alignment vertical="center"/>
    </xf>
    <xf numFmtId="0" fontId="12" fillId="4" borderId="19" xfId="3" applyFont="1" applyFill="1" applyBorder="1" applyAlignment="1">
      <alignment horizontal="left" vertical="center"/>
    </xf>
    <xf numFmtId="0" fontId="12" fillId="4" borderId="8" xfId="3" applyFont="1" applyFill="1" applyBorder="1" applyAlignment="1">
      <alignment horizontal="left" vertical="center" wrapText="1"/>
    </xf>
    <xf numFmtId="0" fontId="1" fillId="0" borderId="8" xfId="3" applyBorder="1" applyAlignment="1">
      <alignment vertical="center"/>
    </xf>
    <xf numFmtId="3" fontId="16" fillId="0" borderId="8" xfId="3" applyNumberFormat="1" applyFont="1" applyBorder="1" applyAlignment="1">
      <alignment horizontal="right" vertical="center"/>
    </xf>
    <xf numFmtId="0" fontId="12" fillId="4" borderId="8" xfId="3" applyFont="1" applyFill="1" applyBorder="1" applyAlignment="1">
      <alignment horizontal="left" vertical="center"/>
    </xf>
    <xf numFmtId="0" fontId="12" fillId="2" borderId="0" xfId="3" applyFont="1" applyFill="1" applyAlignment="1">
      <alignment horizontal="center" vertical="center"/>
    </xf>
    <xf numFmtId="0" fontId="15" fillId="4" borderId="64" xfId="3" applyFont="1" applyFill="1" applyBorder="1" applyAlignment="1">
      <alignment horizontal="left" vertical="center"/>
    </xf>
    <xf numFmtId="0" fontId="15" fillId="4" borderId="40" xfId="3" applyFont="1" applyFill="1" applyBorder="1" applyAlignment="1">
      <alignment horizontal="left" vertical="center"/>
    </xf>
    <xf numFmtId="0" fontId="15" fillId="4" borderId="42" xfId="3" applyFont="1" applyFill="1" applyBorder="1" applyAlignment="1">
      <alignment horizontal="left" vertical="center"/>
    </xf>
    <xf numFmtId="41" fontId="16" fillId="0" borderId="64" xfId="1" applyFont="1" applyFill="1" applyBorder="1" applyAlignment="1" applyProtection="1">
      <alignment horizontal="right" vertical="center"/>
    </xf>
    <xf numFmtId="41" fontId="16" fillId="0" borderId="40" xfId="1" applyFont="1" applyFill="1" applyBorder="1" applyAlignment="1" applyProtection="1">
      <alignment horizontal="right" vertical="center"/>
    </xf>
    <xf numFmtId="41" fontId="16" fillId="0" borderId="42" xfId="1" applyFont="1" applyFill="1" applyBorder="1" applyAlignment="1" applyProtection="1">
      <alignment horizontal="right" vertical="center"/>
    </xf>
    <xf numFmtId="3" fontId="16" fillId="2" borderId="37" xfId="3" applyNumberFormat="1" applyFont="1" applyFill="1" applyBorder="1" applyAlignment="1">
      <alignment horizontal="center" vertical="center"/>
    </xf>
    <xf numFmtId="0" fontId="21" fillId="4" borderId="5" xfId="3" applyFont="1" applyFill="1" applyBorder="1" applyAlignment="1">
      <alignment horizontal="left" vertical="center" wrapText="1"/>
    </xf>
    <xf numFmtId="3" fontId="16" fillId="0" borderId="6" xfId="3" applyNumberFormat="1" applyFont="1" applyBorder="1" applyAlignment="1">
      <alignment horizontal="right" vertical="center"/>
    </xf>
    <xf numFmtId="0" fontId="21" fillId="4" borderId="9" xfId="3" applyFont="1" applyFill="1" applyBorder="1" applyAlignment="1">
      <alignment horizontal="left" vertical="center" wrapText="1"/>
    </xf>
    <xf numFmtId="3" fontId="16" fillId="0" borderId="16" xfId="3" applyNumberFormat="1" applyFont="1" applyBorder="1" applyAlignment="1">
      <alignment horizontal="right" vertical="center"/>
    </xf>
    <xf numFmtId="0" fontId="15" fillId="4" borderId="51" xfId="3" applyFont="1" applyFill="1" applyBorder="1" applyAlignment="1">
      <alignment horizontal="center" vertical="center"/>
    </xf>
    <xf numFmtId="0" fontId="15" fillId="4" borderId="5" xfId="3" applyFont="1" applyFill="1" applyBorder="1" applyAlignment="1">
      <alignment horizontal="center" vertical="center"/>
    </xf>
    <xf numFmtId="0" fontId="15" fillId="4" borderId="6" xfId="3" applyFont="1" applyFill="1" applyBorder="1" applyAlignment="1">
      <alignment horizontal="center" vertical="center"/>
    </xf>
    <xf numFmtId="3" fontId="9" fillId="5" borderId="7" xfId="3" quotePrefix="1" applyNumberFormat="1" applyFont="1" applyFill="1" applyBorder="1" applyAlignment="1">
      <alignment horizontal="center" vertical="center"/>
    </xf>
    <xf numFmtId="3" fontId="9" fillId="5" borderId="9" xfId="3" quotePrefix="1" applyNumberFormat="1" applyFont="1" applyFill="1" applyBorder="1" applyAlignment="1">
      <alignment horizontal="center" vertical="center"/>
    </xf>
    <xf numFmtId="0" fontId="27" fillId="4" borderId="9" xfId="3" applyFont="1" applyFill="1" applyBorder="1" applyAlignment="1">
      <alignment horizontal="center" vertical="center"/>
    </xf>
    <xf numFmtId="0" fontId="9" fillId="5" borderId="9" xfId="3" applyFont="1" applyFill="1" applyBorder="1" applyAlignment="1">
      <alignment horizontal="center" vertical="center"/>
    </xf>
    <xf numFmtId="0" fontId="27" fillId="4" borderId="16" xfId="3" applyFont="1" applyFill="1" applyBorder="1" applyAlignment="1">
      <alignment horizontal="center" vertical="center"/>
    </xf>
    <xf numFmtId="0" fontId="21" fillId="4" borderId="8" xfId="3" applyFont="1" applyFill="1" applyBorder="1" applyAlignment="1">
      <alignment horizontal="left" vertical="center" wrapText="1"/>
    </xf>
    <xf numFmtId="3" fontId="16" fillId="0" borderId="17" xfId="3" applyNumberFormat="1" applyFont="1" applyBorder="1" applyAlignment="1">
      <alignment horizontal="right" vertical="center"/>
    </xf>
    <xf numFmtId="0" fontId="21" fillId="4" borderId="19" xfId="3" applyFont="1" applyFill="1" applyBorder="1" applyAlignment="1">
      <alignment horizontal="left" vertical="center" wrapText="1"/>
    </xf>
    <xf numFmtId="3" fontId="16" fillId="0" borderId="20" xfId="3" applyNumberFormat="1" applyFont="1" applyBorder="1" applyAlignment="1">
      <alignment horizontal="right" vertical="center"/>
    </xf>
    <xf numFmtId="0" fontId="11" fillId="2" borderId="7" xfId="3" applyFont="1" applyFill="1" applyBorder="1" applyAlignment="1">
      <alignment horizontal="right" vertical="center"/>
    </xf>
    <xf numFmtId="0" fontId="11" fillId="2" borderId="9" xfId="3" applyFont="1" applyFill="1" applyBorder="1" applyAlignment="1">
      <alignment horizontal="right" vertical="center"/>
    </xf>
    <xf numFmtId="164" fontId="11" fillId="2" borderId="9" xfId="3" applyNumberFormat="1" applyFont="1" applyFill="1" applyBorder="1" applyAlignment="1">
      <alignment horizontal="right" vertical="center"/>
    </xf>
    <xf numFmtId="0" fontId="11" fillId="2" borderId="16" xfId="3" applyFont="1" applyFill="1" applyBorder="1" applyAlignment="1">
      <alignment horizontal="right" vertical="center"/>
    </xf>
    <xf numFmtId="0" fontId="11" fillId="2" borderId="25" xfId="3" applyFont="1" applyFill="1" applyBorder="1" applyAlignment="1">
      <alignment horizontal="left" vertical="center"/>
    </xf>
    <xf numFmtId="0" fontId="11" fillId="2" borderId="11" xfId="3" applyFont="1" applyFill="1" applyBorder="1" applyAlignment="1">
      <alignment horizontal="left" vertical="center"/>
    </xf>
    <xf numFmtId="0" fontId="11" fillId="2" borderId="12" xfId="3" applyFont="1" applyFill="1" applyBorder="1" applyAlignment="1">
      <alignment horizontal="left" vertical="center"/>
    </xf>
    <xf numFmtId="0" fontId="9" fillId="5" borderId="7" xfId="3" quotePrefix="1" applyFont="1" applyFill="1" applyBorder="1" applyAlignment="1">
      <alignment horizontal="center" vertical="center"/>
    </xf>
    <xf numFmtId="0" fontId="9" fillId="5" borderId="9" xfId="3" quotePrefix="1" applyFont="1" applyFill="1" applyBorder="1" applyAlignment="1">
      <alignment horizontal="center" vertical="center"/>
    </xf>
    <xf numFmtId="0" fontId="30" fillId="4" borderId="9" xfId="3" applyFont="1" applyFill="1" applyBorder="1" applyAlignment="1">
      <alignment horizontal="center" vertical="center"/>
    </xf>
    <xf numFmtId="0" fontId="11" fillId="2" borderId="35" xfId="3" applyFont="1" applyFill="1" applyBorder="1" applyAlignment="1">
      <alignment horizontal="right" vertical="center"/>
    </xf>
    <xf numFmtId="0" fontId="11" fillId="2" borderId="19" xfId="3" applyFont="1" applyFill="1" applyBorder="1" applyAlignment="1">
      <alignment horizontal="right" vertical="center"/>
    </xf>
    <xf numFmtId="164" fontId="11" fillId="2" borderId="19" xfId="3" applyNumberFormat="1" applyFont="1" applyFill="1" applyBorder="1" applyAlignment="1">
      <alignment horizontal="right" vertical="center"/>
    </xf>
    <xf numFmtId="164" fontId="11" fillId="2" borderId="20" xfId="3" applyNumberFormat="1" applyFont="1" applyFill="1" applyBorder="1" applyAlignment="1">
      <alignment horizontal="right" vertical="center"/>
    </xf>
    <xf numFmtId="0" fontId="12" fillId="4" borderId="9" xfId="3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8" fillId="2" borderId="0" xfId="4" applyFont="1" applyFill="1" applyAlignment="1">
      <alignment horizontal="center" vertical="center"/>
    </xf>
    <xf numFmtId="0" fontId="10" fillId="0" borderId="66" xfId="3" applyFont="1" applyBorder="1" applyAlignment="1">
      <alignment horizontal="center" vertical="center"/>
    </xf>
    <xf numFmtId="0" fontId="10" fillId="0" borderId="67" xfId="3" applyFont="1" applyBorder="1" applyAlignment="1">
      <alignment horizontal="center" vertical="center"/>
    </xf>
    <xf numFmtId="49" fontId="9" fillId="4" borderId="10" xfId="3" applyNumberFormat="1" applyFont="1" applyFill="1" applyBorder="1" applyAlignment="1">
      <alignment horizontal="center" vertical="center"/>
    </xf>
    <xf numFmtId="49" fontId="9" fillId="4" borderId="11" xfId="3" applyNumberFormat="1" applyFont="1" applyFill="1" applyBorder="1" applyAlignment="1">
      <alignment horizontal="center" vertical="center"/>
    </xf>
    <xf numFmtId="49" fontId="9" fillId="4" borderId="13" xfId="3" applyNumberFormat="1" applyFont="1" applyFill="1" applyBorder="1" applyAlignment="1">
      <alignment horizontal="center" vertical="center"/>
    </xf>
    <xf numFmtId="164" fontId="16" fillId="2" borderId="10" xfId="3" applyNumberFormat="1" applyFont="1" applyFill="1" applyBorder="1" applyAlignment="1">
      <alignment horizontal="center" vertical="center"/>
    </xf>
    <xf numFmtId="164" fontId="16" fillId="2" borderId="10" xfId="3" applyNumberFormat="1" applyFont="1" applyFill="1" applyBorder="1" applyAlignment="1">
      <alignment horizontal="center" vertical="center"/>
    </xf>
    <xf numFmtId="164" fontId="16" fillId="2" borderId="11" xfId="3" applyNumberFormat="1" applyFont="1" applyFill="1" applyBorder="1" applyAlignment="1">
      <alignment horizontal="center" vertical="center"/>
    </xf>
    <xf numFmtId="164" fontId="16" fillId="2" borderId="12" xfId="3" applyNumberFormat="1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9" fillId="4" borderId="36" xfId="3" applyFont="1" applyFill="1" applyBorder="1" applyAlignment="1">
      <alignment horizontal="center" vertical="center"/>
    </xf>
    <xf numFmtId="164" fontId="16" fillId="2" borderId="1" xfId="3" applyNumberFormat="1" applyFont="1" applyFill="1" applyBorder="1" applyAlignment="1">
      <alignment horizontal="center" vertical="center"/>
    </xf>
    <xf numFmtId="0" fontId="9" fillId="4" borderId="37" xfId="3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41" fontId="16" fillId="3" borderId="39" xfId="1" applyFont="1" applyFill="1" applyBorder="1" applyAlignment="1" applyProtection="1">
      <alignment horizontal="center" vertical="center"/>
    </xf>
    <xf numFmtId="41" fontId="16" fillId="3" borderId="40" xfId="1" applyFont="1" applyFill="1" applyBorder="1" applyAlignment="1" applyProtection="1">
      <alignment horizontal="center" vertical="center"/>
    </xf>
    <xf numFmtId="41" fontId="16" fillId="3" borderId="41" xfId="1" applyFont="1" applyFill="1" applyBorder="1" applyAlignment="1" applyProtection="1">
      <alignment horizontal="center" vertical="center"/>
    </xf>
    <xf numFmtId="0" fontId="21" fillId="4" borderId="40" xfId="3" applyFont="1" applyFill="1" applyBorder="1" applyAlignment="1">
      <alignment vertical="center" wrapText="1"/>
    </xf>
    <xf numFmtId="0" fontId="5" fillId="2" borderId="1" xfId="3" applyFont="1" applyFill="1" applyBorder="1" applyAlignment="1">
      <alignment vertical="center"/>
    </xf>
    <xf numFmtId="41" fontId="16" fillId="0" borderId="1" xfId="1" applyFont="1" applyFill="1" applyBorder="1" applyAlignment="1" applyProtection="1">
      <alignment vertical="center"/>
    </xf>
    <xf numFmtId="0" fontId="21" fillId="4" borderId="40" xfId="3" applyFont="1" applyFill="1" applyBorder="1" applyAlignment="1">
      <alignment horizontal="left" vertical="top" wrapText="1"/>
    </xf>
    <xf numFmtId="0" fontId="21" fillId="4" borderId="39" xfId="3" applyFont="1" applyFill="1" applyBorder="1" applyAlignment="1">
      <alignment vertical="center" wrapText="1"/>
    </xf>
    <xf numFmtId="0" fontId="21" fillId="4" borderId="1" xfId="3" applyFont="1" applyFill="1" applyBorder="1" applyAlignment="1">
      <alignment vertical="center" wrapText="1"/>
    </xf>
    <xf numFmtId="0" fontId="31" fillId="3" borderId="0" xfId="4" applyFill="1" applyAlignment="1">
      <alignment horizontal="center" vertical="center"/>
    </xf>
  </cellXfs>
  <cellStyles count="5">
    <cellStyle name="Hipervínculo" xfId="4" builtinId="8"/>
    <cellStyle name="Millares [0]" xfId="1" builtinId="6"/>
    <cellStyle name="Normal" xfId="0" builtinId="0"/>
    <cellStyle name="Normal 36 3 2" xfId="3" xr:uid="{42A5767A-FF17-4F7F-97D8-86574582EA9D}"/>
    <cellStyle name="Porcentaje" xfId="2" builtinId="5"/>
  </cellStyles>
  <dxfs count="0"/>
  <tableStyles count="0" defaultTableStyle="TableStyleMedium2" defaultPivotStyle="PivotStyleLight16"/>
  <colors>
    <mruColors>
      <color rgb="FF00206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sharedStrings" Target="sharedStrings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calcChain" Target="calcChain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theme" Target="theme/theme1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styles" Target="style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69</xdr:row>
      <xdr:rowOff>95250</xdr:rowOff>
    </xdr:from>
    <xdr:to>
      <xdr:col>28</xdr:col>
      <xdr:colOff>114300</xdr:colOff>
      <xdr:row>70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D4EBAE-E4FD-462E-ABFE-0D86404F4952}"/>
            </a:ext>
          </a:extLst>
        </xdr:cNvPr>
        <xdr:cNvSpPr txBox="1">
          <a:spLocks noChangeArrowheads="1"/>
        </xdr:cNvSpPr>
      </xdr:nvSpPr>
      <xdr:spPr bwMode="auto">
        <a:xfrm>
          <a:off x="99060" y="10808970"/>
          <a:ext cx="11338560" cy="137160"/>
        </a:xfrm>
        <a:prstGeom prst="rect">
          <a:avLst/>
        </a:prstGeom>
        <a:noFill/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Diferencia Total Débitos (línea 22, código 538) menos Total Créditos (línea 47, código 537) ; trasládelo a la línea 48. Si el resultado es positivo al código 89, si es negativo al código 77 sin signo.</a:t>
          </a:r>
        </a:p>
      </xdr:txBody>
    </xdr:sp>
    <xdr:clientData/>
  </xdr:twoCellAnchor>
  <xdr:twoCellAnchor>
    <xdr:from>
      <xdr:col>1</xdr:col>
      <xdr:colOff>0</xdr:colOff>
      <xdr:row>115</xdr:row>
      <xdr:rowOff>66675</xdr:rowOff>
    </xdr:from>
    <xdr:to>
      <xdr:col>28</xdr:col>
      <xdr:colOff>47625</xdr:colOff>
      <xdr:row>117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B0D2971-0981-4FBD-ADE6-2074793F4444}"/>
            </a:ext>
          </a:extLst>
        </xdr:cNvPr>
        <xdr:cNvSpPr txBox="1">
          <a:spLocks noChangeArrowheads="1"/>
        </xdr:cNvSpPr>
      </xdr:nvSpPr>
      <xdr:spPr bwMode="auto">
        <a:xfrm>
          <a:off x="60960" y="18552795"/>
          <a:ext cx="11309985" cy="331470"/>
        </a:xfrm>
        <a:prstGeom prst="rect">
          <a:avLst/>
        </a:prstGeom>
        <a:solidFill>
          <a:sysClr val="window" lastClr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s-CL" sz="6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Si no declara tributación simplificada , Impuesto Adicional (Art. 37 o Art. 42, DL N° 825),  cambio de sujeto y créditos especiales por concepto de Sistemas Solares Térmicos; Patentes por Derechos de Agua; Cotización Adicional ; Empresas Constructoras y Peajes Empresas de Transporte de  Pasajeros, traslade el valor de  línea 65 (código 595) a línea 119 (código 91).  En caso contrario continúe al reverso.</a:t>
          </a:r>
        </a:p>
      </xdr:txBody>
    </xdr:sp>
    <xdr:clientData/>
  </xdr:twoCellAnchor>
  <xdr:twoCellAnchor>
    <xdr:from>
      <xdr:col>24</xdr:col>
      <xdr:colOff>66675</xdr:colOff>
      <xdr:row>121</xdr:row>
      <xdr:rowOff>76199</xdr:rowOff>
    </xdr:from>
    <xdr:to>
      <xdr:col>29</xdr:col>
      <xdr:colOff>0</xdr:colOff>
      <xdr:row>123</xdr:row>
      <xdr:rowOff>112058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B3F09AA-1EFD-4332-9CE7-1908DADE6FAD}"/>
            </a:ext>
          </a:extLst>
        </xdr:cNvPr>
        <xdr:cNvSpPr txBox="1">
          <a:spLocks noChangeArrowheads="1"/>
        </xdr:cNvSpPr>
      </xdr:nvSpPr>
      <xdr:spPr bwMode="auto">
        <a:xfrm>
          <a:off x="8989695" y="19400519"/>
          <a:ext cx="2478405" cy="386379"/>
        </a:xfrm>
        <a:prstGeom prst="rect">
          <a:avLst/>
        </a:prstGeom>
        <a:solidFill>
          <a:sysClr val="window" lastClr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s-CL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Viene de línea </a:t>
          </a:r>
          <a:r>
            <a:rPr lang="es-CL" sz="11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79</a:t>
          </a:r>
          <a:r>
            <a:rPr lang="es-CL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código 595, ó línea </a:t>
          </a:r>
          <a:r>
            <a:rPr lang="es-CL" sz="11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128</a:t>
          </a:r>
          <a:r>
            <a:rPr lang="es-CL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código 547</a:t>
          </a:r>
        </a:p>
      </xdr:txBody>
    </xdr:sp>
    <xdr:clientData/>
  </xdr:twoCellAnchor>
  <xdr:twoCellAnchor editAs="oneCell">
    <xdr:from>
      <xdr:col>1</xdr:col>
      <xdr:colOff>19050</xdr:colOff>
      <xdr:row>124</xdr:row>
      <xdr:rowOff>66675</xdr:rowOff>
    </xdr:from>
    <xdr:to>
      <xdr:col>8</xdr:col>
      <xdr:colOff>197127</xdr:colOff>
      <xdr:row>126</xdr:row>
      <xdr:rowOff>87679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A3E063B8-864C-4F83-8948-30C44191F857}"/>
            </a:ext>
          </a:extLst>
        </xdr:cNvPr>
        <xdr:cNvSpPr txBox="1">
          <a:spLocks noChangeArrowheads="1"/>
        </xdr:cNvSpPr>
      </xdr:nvSpPr>
      <xdr:spPr bwMode="auto">
        <a:xfrm>
          <a:off x="80010" y="19916775"/>
          <a:ext cx="2751732" cy="400050"/>
        </a:xfrm>
        <a:prstGeom prst="rect">
          <a:avLst/>
        </a:prstGeom>
        <a:solidFill>
          <a:srgbClr val="CCFFCC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defRPr sz="1000"/>
          </a:pP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Declaro bajo juramento que los datos contenidos en esta declaración son la expresión fiel de la verdad, por lo que asumo la responsabilidad correspondiente.</a:t>
          </a:r>
        </a:p>
      </xdr:txBody>
    </xdr:sp>
    <xdr:clientData/>
  </xdr:twoCellAnchor>
  <xdr:twoCellAnchor>
    <xdr:from>
      <xdr:col>16</xdr:col>
      <xdr:colOff>251114</xdr:colOff>
      <xdr:row>71</xdr:row>
      <xdr:rowOff>9526</xdr:rowOff>
    </xdr:from>
    <xdr:to>
      <xdr:col>27</xdr:col>
      <xdr:colOff>523875</xdr:colOff>
      <xdr:row>71</xdr:row>
      <xdr:rowOff>173182</xdr:rowOff>
    </xdr:to>
    <xdr:grpSp>
      <xdr:nvGrpSpPr>
        <xdr:cNvPr id="6" name="Group 6">
          <a:extLst>
            <a:ext uri="{FF2B5EF4-FFF2-40B4-BE49-F238E27FC236}">
              <a16:creationId xmlns:a16="http://schemas.microsoft.com/office/drawing/2014/main" id="{9601059D-A82D-489C-9103-1FEFB8B16CA5}"/>
            </a:ext>
          </a:extLst>
        </xdr:cNvPr>
        <xdr:cNvGrpSpPr>
          <a:grpSpLocks/>
        </xdr:cNvGrpSpPr>
      </xdr:nvGrpSpPr>
      <xdr:grpSpPr bwMode="auto">
        <a:xfrm>
          <a:off x="5173936" y="11665863"/>
          <a:ext cx="5346474" cy="163656"/>
          <a:chOff x="435" y="742"/>
          <a:chExt cx="278" cy="30"/>
        </a:xfrm>
      </xdr:grpSpPr>
      <xdr:sp macro="" textlink="">
        <xdr:nvSpPr>
          <xdr:cNvPr id="7" name="Line 7">
            <a:extLst>
              <a:ext uri="{FF2B5EF4-FFF2-40B4-BE49-F238E27FC236}">
                <a16:creationId xmlns:a16="http://schemas.microsoft.com/office/drawing/2014/main" id="{FED70261-F9AC-4128-A262-C94C454074BA}"/>
              </a:ext>
            </a:extLst>
          </xdr:cNvPr>
          <xdr:cNvSpPr>
            <a:spLocks noChangeShapeType="1"/>
          </xdr:cNvSpPr>
        </xdr:nvSpPr>
        <xdr:spPr bwMode="auto">
          <a:xfrm flipH="1">
            <a:off x="435" y="750"/>
            <a:ext cx="0" cy="22"/>
          </a:xfrm>
          <a:prstGeom prst="line">
            <a:avLst/>
          </a:prstGeom>
          <a:noFill/>
          <a:ln w="317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8">
            <a:extLst>
              <a:ext uri="{FF2B5EF4-FFF2-40B4-BE49-F238E27FC236}">
                <a16:creationId xmlns:a16="http://schemas.microsoft.com/office/drawing/2014/main" id="{35FF907B-D068-4266-8558-46B57DBEC82C}"/>
              </a:ext>
            </a:extLst>
          </xdr:cNvPr>
          <xdr:cNvSpPr>
            <a:spLocks noChangeShapeType="1"/>
          </xdr:cNvSpPr>
        </xdr:nvSpPr>
        <xdr:spPr bwMode="auto">
          <a:xfrm>
            <a:off x="435" y="749"/>
            <a:ext cx="278" cy="0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BCF53868-94BA-4865-9361-25F6AF9415E1}"/>
              </a:ext>
            </a:extLst>
          </xdr:cNvPr>
          <xdr:cNvSpPr>
            <a:spLocks noChangeShapeType="1"/>
          </xdr:cNvSpPr>
        </xdr:nvSpPr>
        <xdr:spPr bwMode="auto">
          <a:xfrm>
            <a:off x="713" y="749"/>
            <a:ext cx="0" cy="11"/>
          </a:xfrm>
          <a:prstGeom prst="line">
            <a:avLst/>
          </a:prstGeom>
          <a:noFill/>
          <a:ln w="317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10">
            <a:extLst>
              <a:ext uri="{FF2B5EF4-FFF2-40B4-BE49-F238E27FC236}">
                <a16:creationId xmlns:a16="http://schemas.microsoft.com/office/drawing/2014/main" id="{10F1DD22-A581-4EEF-87BF-49EA794C338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16" y="742"/>
            <a:ext cx="0" cy="6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301625</xdr:colOff>
      <xdr:row>1</xdr:row>
      <xdr:rowOff>168275</xdr:rowOff>
    </xdr:from>
    <xdr:to>
      <xdr:col>14</xdr:col>
      <xdr:colOff>206375</xdr:colOff>
      <xdr:row>3</xdr:row>
      <xdr:rowOff>60325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9986BE3-53D5-4AE9-918B-3CD48AC374CB}"/>
            </a:ext>
          </a:extLst>
        </xdr:cNvPr>
        <xdr:cNvSpPr txBox="1"/>
      </xdr:nvSpPr>
      <xdr:spPr>
        <a:xfrm>
          <a:off x="2759075" y="415925"/>
          <a:ext cx="1571625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Versión: </a:t>
          </a:r>
          <a:r>
            <a:rPr lang="es-CL" sz="9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Febrero</a:t>
          </a:r>
          <a:r>
            <a:rPr lang="es-CL" sz="9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2026</a:t>
          </a:r>
          <a:endParaRPr lang="es-CL" sz="900" b="1">
            <a:solidFill>
              <a:schemeClr val="accent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333375</xdr:colOff>
      <xdr:row>0</xdr:row>
      <xdr:rowOff>0</xdr:rowOff>
    </xdr:from>
    <xdr:to>
      <xdr:col>8</xdr:col>
      <xdr:colOff>115148</xdr:colOff>
      <xdr:row>3</xdr:row>
      <xdr:rowOff>123825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ADA67FD-DE8F-5625-6080-CE7727421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0"/>
          <a:ext cx="2096348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19050</xdr:colOff>
      <xdr:row>13</xdr:row>
      <xdr:rowOff>66675</xdr:rowOff>
    </xdr:from>
    <xdr:to>
      <xdr:col>33</xdr:col>
      <xdr:colOff>66675</xdr:colOff>
      <xdr:row>17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9FF6CBE-06D7-4608-B443-D0CF63B9E0BE}"/>
            </a:ext>
          </a:extLst>
        </xdr:cNvPr>
        <xdr:cNvSpPr txBox="1">
          <a:spLocks noChangeArrowheads="1"/>
        </xdr:cNvSpPr>
      </xdr:nvSpPr>
      <xdr:spPr bwMode="auto">
        <a:xfrm>
          <a:off x="8279130" y="2406015"/>
          <a:ext cx="1373505" cy="725805"/>
        </a:xfrm>
        <a:prstGeom prst="rect">
          <a:avLst/>
        </a:prstGeom>
        <a:solidFill>
          <a:srgbClr val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Diferencia Débito menos Crédito Impuesto Art. 37 D.L. 825/74 (operación aritmética de las líneas </a:t>
          </a:r>
          <a:r>
            <a:rPr lang="es-CL" sz="600" b="1" i="0" u="none" strike="noStrike" baseline="0">
              <a:solidFill>
                <a:srgbClr val="000080"/>
              </a:solidFill>
              <a:latin typeface="Arial"/>
              <a:cs typeface="Arial"/>
            </a:rPr>
            <a:t>71</a:t>
          </a:r>
          <a:r>
            <a:rPr lang="es-CL" sz="600" b="0" i="0" u="none" strike="noStrike" baseline="0">
              <a:solidFill>
                <a:schemeClr val="tx1"/>
              </a:solidFill>
              <a:latin typeface="Arial"/>
              <a:cs typeface="Arial"/>
            </a:rPr>
            <a:t> 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a la </a:t>
          </a:r>
          <a:r>
            <a:rPr lang="es-CL" sz="600" b="1" i="0" u="none" strike="noStrike" baseline="0">
              <a:solidFill>
                <a:srgbClr val="000080"/>
              </a:solidFill>
              <a:latin typeface="Arial"/>
              <a:cs typeface="Arial"/>
            </a:rPr>
            <a:t>75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), traslade el valor a la línea </a:t>
          </a:r>
          <a:r>
            <a:rPr lang="es-CL" sz="600" b="1" i="0" u="none" strike="noStrike" baseline="0">
              <a:solidFill>
                <a:srgbClr val="000080"/>
              </a:solidFill>
              <a:latin typeface="Arial"/>
              <a:cs typeface="Arial"/>
            </a:rPr>
            <a:t>76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. Si el resultado es positivo al código 550, en caso contrario al código 549 sin signo.</a:t>
          </a:r>
        </a:p>
      </xdr:txBody>
    </xdr:sp>
    <xdr:clientData/>
  </xdr:twoCellAnchor>
  <xdr:twoCellAnchor>
    <xdr:from>
      <xdr:col>29</xdr:col>
      <xdr:colOff>180975</xdr:colOff>
      <xdr:row>33</xdr:row>
      <xdr:rowOff>66675</xdr:rowOff>
    </xdr:from>
    <xdr:to>
      <xdr:col>34</xdr:col>
      <xdr:colOff>0</xdr:colOff>
      <xdr:row>39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D0D251F-90A7-4DFB-87BA-339F0043D688}"/>
            </a:ext>
          </a:extLst>
        </xdr:cNvPr>
        <xdr:cNvSpPr txBox="1">
          <a:spLocks noChangeArrowheads="1"/>
        </xdr:cNvSpPr>
      </xdr:nvSpPr>
      <xdr:spPr bwMode="auto">
        <a:xfrm>
          <a:off x="8090535" y="5629275"/>
          <a:ext cx="1693545" cy="960120"/>
        </a:xfrm>
        <a:prstGeom prst="rect">
          <a:avLst/>
        </a:prstGeom>
        <a:solidFill>
          <a:srgbClr val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Diferencia Débito menos Crédito Impuesto Art. 42 D.L. 825/74 (código 602 menos el código 603), traslade el valor a la línea </a:t>
          </a:r>
          <a:r>
            <a:rPr lang="es-CL" sz="600" b="1" i="0" u="none" strike="noStrike" baseline="0">
              <a:solidFill>
                <a:srgbClr val="000080"/>
              </a:solidFill>
              <a:latin typeface="Arial"/>
              <a:cs typeface="Arial"/>
            </a:rPr>
            <a:t>97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 Si el resultado es positivo al código 506, en caso contrario al código 507 sin signo.</a:t>
          </a:r>
        </a:p>
      </xdr:txBody>
    </xdr:sp>
    <xdr:clientData/>
  </xdr:twoCellAnchor>
  <xdr:twoCellAnchor>
    <xdr:from>
      <xdr:col>29</xdr:col>
      <xdr:colOff>66675</xdr:colOff>
      <xdr:row>49</xdr:row>
      <xdr:rowOff>19050</xdr:rowOff>
    </xdr:from>
    <xdr:to>
      <xdr:col>33</xdr:col>
      <xdr:colOff>85725</xdr:colOff>
      <xdr:row>53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C631BC9-849B-4D98-9BB8-6052706A60A8}"/>
            </a:ext>
          </a:extLst>
        </xdr:cNvPr>
        <xdr:cNvSpPr txBox="1">
          <a:spLocks noChangeArrowheads="1"/>
        </xdr:cNvSpPr>
      </xdr:nvSpPr>
      <xdr:spPr bwMode="auto">
        <a:xfrm>
          <a:off x="7976235" y="7776210"/>
          <a:ext cx="1695450" cy="727710"/>
        </a:xfrm>
        <a:prstGeom prst="rect">
          <a:avLst/>
        </a:prstGeom>
        <a:solidFill>
          <a:srgbClr val="FFFFFF"/>
        </a:solidFill>
        <a:ln w="9525">
          <a:solidFill>
            <a:srgbClr val="33996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Registre Total de anticipo (código 543) en el código 598, con tope del valor del código 89 línea </a:t>
          </a:r>
          <a:r>
            <a:rPr lang="es-CL" sz="600" b="1" i="0" u="none" strike="noStrike" baseline="0">
              <a:solidFill>
                <a:srgbClr val="000080"/>
              </a:solidFill>
              <a:latin typeface="Arial"/>
              <a:cs typeface="Arial"/>
            </a:rPr>
            <a:t>48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, el saldo restante se debe registrar en el remanente para el mes siguiente, código 573.</a:t>
          </a:r>
        </a:p>
      </xdr:txBody>
    </xdr:sp>
    <xdr:clientData/>
  </xdr:twoCellAnchor>
  <xdr:twoCellAnchor>
    <xdr:from>
      <xdr:col>29</xdr:col>
      <xdr:colOff>57150</xdr:colOff>
      <xdr:row>57</xdr:row>
      <xdr:rowOff>76200</xdr:rowOff>
    </xdr:from>
    <xdr:to>
      <xdr:col>33</xdr:col>
      <xdr:colOff>85725</xdr:colOff>
      <xdr:row>59</xdr:row>
      <xdr:rowOff>114300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C03F47A-9902-48DF-8BF9-1E160937A860}"/>
            </a:ext>
          </a:extLst>
        </xdr:cNvPr>
        <xdr:cNvSpPr txBox="1">
          <a:spLocks noChangeArrowheads="1"/>
        </xdr:cNvSpPr>
      </xdr:nvSpPr>
      <xdr:spPr bwMode="auto">
        <a:xfrm>
          <a:off x="7966710" y="9144000"/>
          <a:ext cx="1704975" cy="358140"/>
        </a:xfrm>
        <a:prstGeom prst="rect">
          <a:avLst/>
        </a:prstGeom>
        <a:solidFill>
          <a:srgbClr val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Registre en el código 596 la suma de las retenciones (código 39, 554, 736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,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 597 y 555)</a:t>
          </a:r>
        </a:p>
      </xdr:txBody>
    </xdr:sp>
    <xdr:clientData/>
  </xdr:twoCellAnchor>
  <xdr:twoCellAnchor>
    <xdr:from>
      <xdr:col>3</xdr:col>
      <xdr:colOff>9525</xdr:colOff>
      <xdr:row>72</xdr:row>
      <xdr:rowOff>76200</xdr:rowOff>
    </xdr:from>
    <xdr:to>
      <xdr:col>34</xdr:col>
      <xdr:colOff>0</xdr:colOff>
      <xdr:row>73</xdr:row>
      <xdr:rowOff>133350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20F177B-4D6E-497A-817D-EBDAC28681D4}"/>
            </a:ext>
          </a:extLst>
        </xdr:cNvPr>
        <xdr:cNvSpPr txBox="1">
          <a:spLocks noChangeArrowheads="1"/>
        </xdr:cNvSpPr>
      </xdr:nvSpPr>
      <xdr:spPr bwMode="auto">
        <a:xfrm>
          <a:off x="619125" y="11369040"/>
          <a:ext cx="9164955" cy="156210"/>
        </a:xfrm>
        <a:prstGeom prst="rect">
          <a:avLst/>
        </a:prstGeom>
        <a:solidFill>
          <a:sysClr val="window" lastClr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Realice la operación aritmética de las líneas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65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a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112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columna Impuesto Determinado. Registre el valor resultante en el código 547 (línea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113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). Si es negativo anótelo entre paréntesis.</a:t>
          </a:r>
        </a:p>
      </xdr:txBody>
    </xdr:sp>
    <xdr:clientData/>
  </xdr:twoCellAnchor>
  <xdr:twoCellAnchor>
    <xdr:from>
      <xdr:col>29</xdr:col>
      <xdr:colOff>28575</xdr:colOff>
      <xdr:row>79</xdr:row>
      <xdr:rowOff>104775</xdr:rowOff>
    </xdr:from>
    <xdr:to>
      <xdr:col>33</xdr:col>
      <xdr:colOff>38100</xdr:colOff>
      <xdr:row>83</xdr:row>
      <xdr:rowOff>161925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C86069B-1185-4379-8457-959CCDA48439}"/>
            </a:ext>
          </a:extLst>
        </xdr:cNvPr>
        <xdr:cNvSpPr txBox="1">
          <a:spLocks noChangeArrowheads="1"/>
        </xdr:cNvSpPr>
      </xdr:nvSpPr>
      <xdr:spPr bwMode="auto">
        <a:xfrm>
          <a:off x="7938135" y="12144375"/>
          <a:ext cx="1685925" cy="758190"/>
        </a:xfrm>
        <a:prstGeom prst="rect">
          <a:avLst/>
        </a:prstGeom>
        <a:solidFill>
          <a:sysClr val="window" lastClr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lnSpc>
              <a:spcPts val="600"/>
            </a:lnSpc>
            <a:defRPr sz="1000"/>
          </a:pP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Si código 547 es positivo, trasládelo al anverso (código 91, línea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119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), en caso contrario regístrelo en los códigos de remanente (línea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114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a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118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) teniendo presente las instrucciones.</a:t>
          </a:r>
        </a:p>
      </xdr:txBody>
    </xdr:sp>
    <xdr:clientData/>
  </xdr:twoCellAnchor>
  <xdr:twoCellAnchor>
    <xdr:from>
      <xdr:col>29</xdr:col>
      <xdr:colOff>28575</xdr:colOff>
      <xdr:row>13</xdr:row>
      <xdr:rowOff>9525</xdr:rowOff>
    </xdr:from>
    <xdr:to>
      <xdr:col>29</xdr:col>
      <xdr:colOff>190500</xdr:colOff>
      <xdr:row>18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6D24DF3-EC89-4556-8DFE-640F12BE697E}"/>
            </a:ext>
          </a:extLst>
        </xdr:cNvPr>
        <xdr:cNvGrpSpPr>
          <a:grpSpLocks/>
        </xdr:cNvGrpSpPr>
      </xdr:nvGrpSpPr>
      <xdr:grpSpPr bwMode="auto">
        <a:xfrm>
          <a:off x="7696200" y="2152650"/>
          <a:ext cx="161925" cy="828675"/>
          <a:chOff x="590" y="221"/>
          <a:chExt cx="17" cy="89"/>
        </a:xfrm>
      </xdr:grpSpPr>
      <xdr:sp macro="" textlink="">
        <xdr:nvSpPr>
          <xdr:cNvPr id="9" name="AutoShape 8">
            <a:extLst>
              <a:ext uri="{FF2B5EF4-FFF2-40B4-BE49-F238E27FC236}">
                <a16:creationId xmlns:a16="http://schemas.microsoft.com/office/drawing/2014/main" id="{1D943604-1377-40A2-B52E-231F867096D3}"/>
              </a:ext>
            </a:extLst>
          </xdr:cNvPr>
          <xdr:cNvSpPr>
            <a:spLocks/>
          </xdr:cNvSpPr>
        </xdr:nvSpPr>
        <xdr:spPr bwMode="auto">
          <a:xfrm>
            <a:off x="590" y="221"/>
            <a:ext cx="3" cy="89"/>
          </a:xfrm>
          <a:prstGeom prst="rightBracket">
            <a:avLst>
              <a:gd name="adj" fmla="val 247222"/>
            </a:avLst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Line 9">
            <a:extLst>
              <a:ext uri="{FF2B5EF4-FFF2-40B4-BE49-F238E27FC236}">
                <a16:creationId xmlns:a16="http://schemas.microsoft.com/office/drawing/2014/main" id="{A8DC0237-C428-4096-AD43-B52CEC9C53D6}"/>
              </a:ext>
            </a:extLst>
          </xdr:cNvPr>
          <xdr:cNvSpPr>
            <a:spLocks noChangeShapeType="1"/>
          </xdr:cNvSpPr>
        </xdr:nvSpPr>
        <xdr:spPr bwMode="auto">
          <a:xfrm>
            <a:off x="594" y="263"/>
            <a:ext cx="13" cy="0"/>
          </a:xfrm>
          <a:prstGeom prst="line">
            <a:avLst/>
          </a:prstGeom>
          <a:noFill/>
          <a:ln w="9525">
            <a:solidFill>
              <a:srgbClr val="008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171450</xdr:colOff>
      <xdr:row>17</xdr:row>
      <xdr:rowOff>133350</xdr:rowOff>
    </xdr:from>
    <xdr:to>
      <xdr:col>32</xdr:col>
      <xdr:colOff>152400</xdr:colOff>
      <xdr:row>19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D22BF555-3715-4B2F-9DD0-7E1030BD2A37}"/>
            </a:ext>
          </a:extLst>
        </xdr:cNvPr>
        <xdr:cNvGrpSpPr>
          <a:grpSpLocks/>
        </xdr:cNvGrpSpPr>
      </xdr:nvGrpSpPr>
      <xdr:grpSpPr bwMode="auto">
        <a:xfrm>
          <a:off x="4819650" y="2924175"/>
          <a:ext cx="4000500" cy="219075"/>
          <a:chOff x="336" y="306"/>
          <a:chExt cx="334" cy="21"/>
        </a:xfrm>
      </xdr:grpSpPr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2FDFA621-187D-4224-9B76-943824150034}"/>
              </a:ext>
            </a:extLst>
          </xdr:cNvPr>
          <xdr:cNvSpPr>
            <a:spLocks noChangeShapeType="1"/>
          </xdr:cNvSpPr>
        </xdr:nvSpPr>
        <xdr:spPr bwMode="auto">
          <a:xfrm>
            <a:off x="336" y="317"/>
            <a:ext cx="0" cy="10"/>
          </a:xfrm>
          <a:prstGeom prst="line">
            <a:avLst/>
          </a:prstGeom>
          <a:noFill/>
          <a:ln w="9525">
            <a:solidFill>
              <a:srgbClr val="008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CDC4AF53-314D-4D7E-8DDD-65989548DDFC}"/>
              </a:ext>
            </a:extLst>
          </xdr:cNvPr>
          <xdr:cNvSpPr>
            <a:spLocks noChangeShapeType="1"/>
          </xdr:cNvSpPr>
        </xdr:nvSpPr>
        <xdr:spPr bwMode="auto">
          <a:xfrm>
            <a:off x="336" y="316"/>
            <a:ext cx="333" cy="0"/>
          </a:xfrm>
          <a:prstGeom prst="lin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3A16532D-8894-4AEC-A519-82B1E7D7E48D}"/>
              </a:ext>
            </a:extLst>
          </xdr:cNvPr>
          <xdr:cNvSpPr>
            <a:spLocks noChangeShapeType="1"/>
          </xdr:cNvSpPr>
        </xdr:nvSpPr>
        <xdr:spPr bwMode="auto">
          <a:xfrm>
            <a:off x="670" y="316"/>
            <a:ext cx="0" cy="11"/>
          </a:xfrm>
          <a:prstGeom prst="line">
            <a:avLst/>
          </a:prstGeom>
          <a:noFill/>
          <a:ln w="9525">
            <a:solidFill>
              <a:srgbClr val="008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C5C28A8A-FF4C-4530-8413-7725072CCE31}"/>
              </a:ext>
            </a:extLst>
          </xdr:cNvPr>
          <xdr:cNvSpPr>
            <a:spLocks noChangeShapeType="1"/>
          </xdr:cNvSpPr>
        </xdr:nvSpPr>
        <xdr:spPr bwMode="auto">
          <a:xfrm>
            <a:off x="656" y="306"/>
            <a:ext cx="0" cy="9"/>
          </a:xfrm>
          <a:prstGeom prst="lin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9525</xdr:colOff>
      <xdr:row>21</xdr:row>
      <xdr:rowOff>9525</xdr:rowOff>
    </xdr:from>
    <xdr:to>
      <xdr:col>29</xdr:col>
      <xdr:colOff>161925</xdr:colOff>
      <xdr:row>43</xdr:row>
      <xdr:rowOff>133350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5AED63A2-B774-4E09-874F-0E8D38E97E09}"/>
            </a:ext>
          </a:extLst>
        </xdr:cNvPr>
        <xdr:cNvGrpSpPr>
          <a:grpSpLocks/>
        </xdr:cNvGrpSpPr>
      </xdr:nvGrpSpPr>
      <xdr:grpSpPr bwMode="auto">
        <a:xfrm>
          <a:off x="7677150" y="3476625"/>
          <a:ext cx="152400" cy="3676650"/>
          <a:chOff x="588" y="370"/>
          <a:chExt cx="16" cy="326"/>
        </a:xfrm>
      </xdr:grpSpPr>
      <xdr:sp macro="" textlink="">
        <xdr:nvSpPr>
          <xdr:cNvPr id="17" name="AutoShape 16">
            <a:extLst>
              <a:ext uri="{FF2B5EF4-FFF2-40B4-BE49-F238E27FC236}">
                <a16:creationId xmlns:a16="http://schemas.microsoft.com/office/drawing/2014/main" id="{64B8EA47-695A-4CF2-AAAB-89F9E49A9335}"/>
              </a:ext>
            </a:extLst>
          </xdr:cNvPr>
          <xdr:cNvSpPr>
            <a:spLocks/>
          </xdr:cNvSpPr>
        </xdr:nvSpPr>
        <xdr:spPr bwMode="auto">
          <a:xfrm>
            <a:off x="588" y="370"/>
            <a:ext cx="6" cy="326"/>
          </a:xfrm>
          <a:prstGeom prst="rightBracket">
            <a:avLst>
              <a:gd name="adj" fmla="val 452778"/>
            </a:avLst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C4656361-862F-4133-B93B-B148FCF65F12}"/>
              </a:ext>
            </a:extLst>
          </xdr:cNvPr>
          <xdr:cNvSpPr>
            <a:spLocks noChangeShapeType="1"/>
          </xdr:cNvSpPr>
        </xdr:nvSpPr>
        <xdr:spPr bwMode="auto">
          <a:xfrm>
            <a:off x="594" y="599"/>
            <a:ext cx="10" cy="1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0</xdr:colOff>
      <xdr:row>39</xdr:row>
      <xdr:rowOff>114300</xdr:rowOff>
    </xdr:from>
    <xdr:to>
      <xdr:col>32</xdr:col>
      <xdr:colOff>114300</xdr:colOff>
      <xdr:row>46</xdr:row>
      <xdr:rowOff>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25ED6120-25A9-4716-940A-842DD460F8E1}"/>
            </a:ext>
          </a:extLst>
        </xdr:cNvPr>
        <xdr:cNvGrpSpPr>
          <a:grpSpLocks/>
        </xdr:cNvGrpSpPr>
      </xdr:nvGrpSpPr>
      <xdr:grpSpPr bwMode="auto">
        <a:xfrm>
          <a:off x="4838700" y="6486525"/>
          <a:ext cx="3943350" cy="876300"/>
          <a:chOff x="337" y="628"/>
          <a:chExt cx="329" cy="83"/>
        </a:xfrm>
      </xdr:grpSpPr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7A843EC9-4B1E-4A88-A0A5-68AB3A0FCF2A}"/>
              </a:ext>
            </a:extLst>
          </xdr:cNvPr>
          <xdr:cNvSpPr>
            <a:spLocks noChangeShapeType="1"/>
          </xdr:cNvSpPr>
        </xdr:nvSpPr>
        <xdr:spPr bwMode="auto">
          <a:xfrm flipH="1">
            <a:off x="337" y="701"/>
            <a:ext cx="329" cy="0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F509F891-8AAE-4C7B-9A20-591E2EF55AC2}"/>
              </a:ext>
            </a:extLst>
          </xdr:cNvPr>
          <xdr:cNvSpPr>
            <a:spLocks noChangeShapeType="1"/>
          </xdr:cNvSpPr>
        </xdr:nvSpPr>
        <xdr:spPr bwMode="auto">
          <a:xfrm>
            <a:off x="337" y="702"/>
            <a:ext cx="0" cy="9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1">
            <a:extLst>
              <a:ext uri="{FF2B5EF4-FFF2-40B4-BE49-F238E27FC236}">
                <a16:creationId xmlns:a16="http://schemas.microsoft.com/office/drawing/2014/main" id="{2EBE9D7B-590E-4CFC-86F8-73352E75CDFB}"/>
              </a:ext>
            </a:extLst>
          </xdr:cNvPr>
          <xdr:cNvSpPr>
            <a:spLocks noChangeShapeType="1"/>
          </xdr:cNvSpPr>
        </xdr:nvSpPr>
        <xdr:spPr bwMode="auto">
          <a:xfrm>
            <a:off x="666" y="701"/>
            <a:ext cx="0" cy="10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19AB36B6-D20F-4A6E-AFDB-1C5C0C7549B9}"/>
              </a:ext>
            </a:extLst>
          </xdr:cNvPr>
          <xdr:cNvSpPr>
            <a:spLocks noChangeShapeType="1"/>
          </xdr:cNvSpPr>
        </xdr:nvSpPr>
        <xdr:spPr bwMode="auto">
          <a:xfrm>
            <a:off x="646" y="628"/>
            <a:ext cx="0" cy="73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28575</xdr:colOff>
      <xdr:row>53</xdr:row>
      <xdr:rowOff>28575</xdr:rowOff>
    </xdr:from>
    <xdr:to>
      <xdr:col>29</xdr:col>
      <xdr:colOff>47625</xdr:colOff>
      <xdr:row>53</xdr:row>
      <xdr:rowOff>28575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E85005DA-3A04-4D17-B720-0D1F515CFD84}"/>
            </a:ext>
          </a:extLst>
        </xdr:cNvPr>
        <xdr:cNvSpPr>
          <a:spLocks noChangeShapeType="1"/>
        </xdr:cNvSpPr>
      </xdr:nvSpPr>
      <xdr:spPr bwMode="auto">
        <a:xfrm>
          <a:off x="6429375" y="8456295"/>
          <a:ext cx="1527810" cy="0"/>
        </a:xfrm>
        <a:prstGeom prst="line">
          <a:avLst/>
        </a:prstGeom>
        <a:noFill/>
        <a:ln w="6350">
          <a:solidFill>
            <a:srgbClr val="008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57</xdr:row>
      <xdr:rowOff>0</xdr:rowOff>
    </xdr:from>
    <xdr:to>
      <xdr:col>29</xdr:col>
      <xdr:colOff>28575</xdr:colOff>
      <xdr:row>62</xdr:row>
      <xdr:rowOff>133350</xdr:rowOff>
    </xdr:to>
    <xdr:grpSp>
      <xdr:nvGrpSpPr>
        <xdr:cNvPr id="25" name="Group 29">
          <a:extLst>
            <a:ext uri="{FF2B5EF4-FFF2-40B4-BE49-F238E27FC236}">
              <a16:creationId xmlns:a16="http://schemas.microsoft.com/office/drawing/2014/main" id="{24F373B5-3193-4A48-81A5-A8465F217411}"/>
            </a:ext>
          </a:extLst>
        </xdr:cNvPr>
        <xdr:cNvGrpSpPr>
          <a:grpSpLocks/>
        </xdr:cNvGrpSpPr>
      </xdr:nvGrpSpPr>
      <xdr:grpSpPr bwMode="auto">
        <a:xfrm>
          <a:off x="6229350" y="8953500"/>
          <a:ext cx="1466850" cy="942975"/>
          <a:chOff x="446" y="872"/>
          <a:chExt cx="142" cy="78"/>
        </a:xfrm>
      </xdr:grpSpPr>
      <xdr:sp macro="" textlink="">
        <xdr:nvSpPr>
          <xdr:cNvPr id="26" name="AutoShape 30">
            <a:extLst>
              <a:ext uri="{FF2B5EF4-FFF2-40B4-BE49-F238E27FC236}">
                <a16:creationId xmlns:a16="http://schemas.microsoft.com/office/drawing/2014/main" id="{1E4A0A13-3B92-4AF9-B7EB-8B9ACB9447C2}"/>
              </a:ext>
            </a:extLst>
          </xdr:cNvPr>
          <xdr:cNvSpPr>
            <a:spLocks/>
          </xdr:cNvSpPr>
        </xdr:nvSpPr>
        <xdr:spPr bwMode="auto">
          <a:xfrm>
            <a:off x="446" y="872"/>
            <a:ext cx="3" cy="78"/>
          </a:xfrm>
          <a:prstGeom prst="rightBracket">
            <a:avLst>
              <a:gd name="adj" fmla="val 216667"/>
            </a:avLst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" name="Line 31">
            <a:extLst>
              <a:ext uri="{FF2B5EF4-FFF2-40B4-BE49-F238E27FC236}">
                <a16:creationId xmlns:a16="http://schemas.microsoft.com/office/drawing/2014/main" id="{30666319-7052-4ABD-9AC0-EE63F6CDD243}"/>
              </a:ext>
            </a:extLst>
          </xdr:cNvPr>
          <xdr:cNvSpPr>
            <a:spLocks noChangeShapeType="1"/>
          </xdr:cNvSpPr>
        </xdr:nvSpPr>
        <xdr:spPr bwMode="auto">
          <a:xfrm>
            <a:off x="449" y="893"/>
            <a:ext cx="139" cy="0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171450</xdr:colOff>
      <xdr:row>59</xdr:row>
      <xdr:rowOff>123825</xdr:rowOff>
    </xdr:from>
    <xdr:to>
      <xdr:col>32</xdr:col>
      <xdr:colOff>171450</xdr:colOff>
      <xdr:row>62</xdr:row>
      <xdr:rowOff>9525</xdr:rowOff>
    </xdr:to>
    <xdr:sp macro="" textlink="">
      <xdr:nvSpPr>
        <xdr:cNvPr id="28" name="Line 32">
          <a:extLst>
            <a:ext uri="{FF2B5EF4-FFF2-40B4-BE49-F238E27FC236}">
              <a16:creationId xmlns:a16="http://schemas.microsoft.com/office/drawing/2014/main" id="{1453FF44-3768-4B23-8A46-91777762BA15}"/>
            </a:ext>
          </a:extLst>
        </xdr:cNvPr>
        <xdr:cNvSpPr>
          <a:spLocks noChangeShapeType="1"/>
        </xdr:cNvSpPr>
      </xdr:nvSpPr>
      <xdr:spPr bwMode="auto">
        <a:xfrm flipH="1">
          <a:off x="9109710" y="9511665"/>
          <a:ext cx="0" cy="365760"/>
        </a:xfrm>
        <a:prstGeom prst="line">
          <a:avLst/>
        </a:prstGeom>
        <a:noFill/>
        <a:ln w="9525">
          <a:solidFill>
            <a:srgbClr val="339966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266700</xdr:colOff>
      <xdr:row>73</xdr:row>
      <xdr:rowOff>152400</xdr:rowOff>
    </xdr:from>
    <xdr:to>
      <xdr:col>31</xdr:col>
      <xdr:colOff>266700</xdr:colOff>
      <xdr:row>75</xdr:row>
      <xdr:rowOff>9525</xdr:rowOff>
    </xdr:to>
    <xdr:sp macro="" textlink="">
      <xdr:nvSpPr>
        <xdr:cNvPr id="29" name="Line 33">
          <a:extLst>
            <a:ext uri="{FF2B5EF4-FFF2-40B4-BE49-F238E27FC236}">
              <a16:creationId xmlns:a16="http://schemas.microsoft.com/office/drawing/2014/main" id="{6EC31A51-937B-4975-A07C-82E6E913D80F}"/>
            </a:ext>
          </a:extLst>
        </xdr:cNvPr>
        <xdr:cNvSpPr>
          <a:spLocks noChangeShapeType="1"/>
        </xdr:cNvSpPr>
      </xdr:nvSpPr>
      <xdr:spPr bwMode="auto">
        <a:xfrm flipH="1">
          <a:off x="8801100" y="11544300"/>
          <a:ext cx="0" cy="91440"/>
        </a:xfrm>
        <a:prstGeom prst="line">
          <a:avLst/>
        </a:prstGeom>
        <a:noFill/>
        <a:ln w="9525">
          <a:solidFill>
            <a:srgbClr val="339966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295275</xdr:colOff>
      <xdr:row>77</xdr:row>
      <xdr:rowOff>47625</xdr:rowOff>
    </xdr:from>
    <xdr:to>
      <xdr:col>31</xdr:col>
      <xdr:colOff>295275</xdr:colOff>
      <xdr:row>79</xdr:row>
      <xdr:rowOff>114300</xdr:rowOff>
    </xdr:to>
    <xdr:sp macro="" textlink="">
      <xdr:nvSpPr>
        <xdr:cNvPr id="30" name="Line 34">
          <a:extLst>
            <a:ext uri="{FF2B5EF4-FFF2-40B4-BE49-F238E27FC236}">
              <a16:creationId xmlns:a16="http://schemas.microsoft.com/office/drawing/2014/main" id="{93C47439-E587-4CB6-B206-35498CDA2D6A}"/>
            </a:ext>
          </a:extLst>
        </xdr:cNvPr>
        <xdr:cNvSpPr>
          <a:spLocks noChangeShapeType="1"/>
        </xdr:cNvSpPr>
      </xdr:nvSpPr>
      <xdr:spPr bwMode="auto">
        <a:xfrm>
          <a:off x="8829675" y="11851005"/>
          <a:ext cx="0" cy="30289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257175</xdr:colOff>
      <xdr:row>5</xdr:row>
      <xdr:rowOff>51551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0F16EE3-70A1-7AFD-A4E8-3C20BB262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3175" cy="889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Clientes\ENAP\Balance%20Nov%202004%20ultimo23.12.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ts.cruzblanca.cl/sitios/estudios/cierres/tec_y_sistemas/beneficios/Documentos%20compartidos/Cierre%20de%20Beneficios/Plantilla%20Cierre%20Prestaciones(Apertura%20Inventario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013%20VPP%20Inversiones%20en%20Empresas%20Relacionada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elafuente\claudia%202005\FORECAST%202005\RENTAS%20LIQUIDAS%202005\04%20IMPUESTOS%20DIF%20Fores%202005\IMPTO%20%20DIFER%20REAL%20ENE%20AGO%202005\IMPTO%20DIFERIDO%20ISA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elafuente\a&#241;o2003\HG%202003\FSI-FSD-IFS\FSI\Noviembre\Copia%20de%20Muebles%20y%20Equipos2003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DOCUME~1\MCMORA~1\CONFIG~1\Temp\CAROLINA\CIERRE\IMPUESTOS%20DIFERIDOS\ICE\ICE09%20ULT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MAR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hilectra\Consolidaci&#243;n\Chile\09-2002\Consolidado%20Ch$%20Chilectra%202002_09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My%20Documents\Clientes%202008%20STL\Proyecto%20IFRS\fin\director\2002\Base%20Informe%20Directorio%20EMEC%20v_2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CD\PRESUPUESTO%202000%20NOVIEMBRE%2099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TEMP\Documents%20and%20Settings\aaresti.OLYMPUS\Mis%20documentos\Clientes%202002\CMP\A&#241;o%202002\Provisi&#243;n%2030.09.02\VPP%20CMP%20a%20sept20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ontgeneral\ERP\Documents%20and%20Settings\Bcampana\Mis%20documentos\Informacion\RESPEEFF\2005\Mayo\pukar-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LOPEZ\Escritorio\Susana%20Lopez\HG\SUSANA\SUSANA%202006\PROV.%20VACACIONES%202006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29%20Inversiones%20EERR%20AL%2031.12.2001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%20Bernal/Desktop/Grupo%20Integramedica%20S.A/Papeles%20de%20Trabajo/An&#225;lisis%20variaci&#243;n%20diferido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%20Bernal/AppData/Local/Microsoft/Windows/Temporary%20Internet%20Files/Content.Outlook/8IFV42OR/Activo%20Fijo%20e%20Intangible/2013_09_Activos_Fijos_Pilar_Gazmur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guinazu\claudia\claudia\CIERRE%202003\cierre%20marzo%202003\Impuestos%20diferidos\INLC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wt00135\Compartida\Sin_ETGM_WEB_DW\Ppto.2003\Versiones%20Pptos\Amortiz%203%20a&#241;os\Compartida\Ppto.2003\Versiones%20Pptos\TMS\Gesti&#243;n%202001\B_Plan\Agosto%202001\Business%20Plan%20Siscel%20v6.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Pereira\2006\Real%202006\Benchmarking\BENCHMARKING_NO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Pereira\2006\Real%202006\Benchmarking\BENCHMARKING_NO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respaldo\disco%20d\Nuevo%20Paquete%20SVS\Planilla\Consolidado%20IFRS%20Chile%20Grupo%20Enersis%2003-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Contabilidad\Demostrativos\Eds%202006\12%20Diciembre%202006\VPP%20Endesa%2012-20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rancisco%20Fierro\AppData\Local\Microsoft\Windows\Temporary%20Internet%20Files\Content.Outlook\IMYBW4KY\2014.06.14%20Latam%20workbook%20template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Mis%20documentos\Archivos%20Excel\Archivos%20Oficina\Analisis\EXCEL\Ene2001\Gergr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wt00135\Compartida\Documents%20and%20Settings\mwt00135\Escritorio\Compartida\2003\Previsi&#243;n%20de%20Cierre\Anual%202003\RRHH\Presupuesto_rrhh%2019_05_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vimiento%20Patrimoni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FRS%20CGE\IFRS%20CGE\2010\Circular%20498\Oficio_498_04-2010_v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SIMPDC\Datos\Mis%20documentos\Modelo%20de%20Costes%20Final%20CTC(sin%20aumento%20personal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019552\Impuestos\2002\09%20Septiembre\CTC-Legal09-30-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pulgar.TUSAN\Configuraci&#243;n%20local\Archivos%20temporales%20de%20Internet\OLKB\FIN_TODO\Utilidad%20Relacionadas\Archivos%20Informe%20Nuevo%20FICH\Modelo%20Inf.%20Directorio%20NUEVO%20v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oraa\c\WKEXCEL\CIAHISPA\1998\BALANCE\BLCE10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Carrefour%202003\Tableau%202003\Cierre%20Contable%2012-03\CONSOLIDATED\SEPT%202003\Conso\consec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Grupo%20Enersis\Cierre%20Chileno\Notas\2009\Nuevo%20formato\Antecedentes\Vinculo%20notas%20Enersis%2012-20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s04930\p_conso\DIRECTION%20INTERNATIONALE\Car-0106\R&#233;sultat%20Consolid&#233;%20Benelux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anazco\Escritorio\Maca\Junio\Costos0620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s04930\p_conso\DIRECTION%20INTERNATIONALE\Car-0112\Restitution%20Anglais\Restitution%20Social\Liasse%20insurance\Liasse_Assur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s04930\p_conso\DIRECTION%20INTERNATIONALE\Car-0109\Restitution%20Anglais\Group\R1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WINNT\perfiles\cl11872304k\Configuraci&#243;n%20local\Archivos%20temporales%20de%20Internet\OLK4\Consolidado%20Ch$%2005-2005%20Endesa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ervidor_nt2\Megana\Documents%20and%20Settings\Mariela%20Ega&#241;a\Escritorio\TECNET%202007\Cierre%20Tecnet%2004.2007\Mis%20Documentos\1.TECNET%202006\Cierre%20Tecnet%2011.2006\Documents%20and%20Settings\megana\Escritorio\RBA\TECNET\FEBRERO\PROV-VAC02.xls?E9824AAA" TargetMode="External"/><Relationship Id="rId1" Type="http://schemas.openxmlformats.org/officeDocument/2006/relationships/externalLinkPath" Target="file:///\\E9824AAA\PROV-VAC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SANCHEZ\TARIFAS\Tarifas%202000\Tarifa%202000-01-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FA\Pif\Bilanci\Bilancio%2031-12-2005\Tassi\INPU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Informaci&#243;n\Grupo%20Enersis\Consolidado%20Flujo%20Enersis%2006_2003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respaldo\disco%20d\Cierre%20Chileno\Consolidacion\02-2006\Grupo%20IMV\Consolidado%20IMV%2002_20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Consolidaci&#243;n%20Chile-Espa&#241;a\Soportes%20Chile-Espa&#241;a%202007\7%20Julio\Consolidado%20Ch$%2007-2007%20Endesa%20IFR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Documents%20and%20Settings\cl154144056\Configuraci&#243;n%20local\Archivos%20temporales%20de%20Internet\OLKD\Modelo%20Informe%20Enersis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STION\ISA%20ADMINISTRACI&#211;N\Costos11200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ma52\sys3\Grupos3\Contralor&#237;a\Contabilidad\2001\12%20Diciembre\An&#225;lisis\Pasivos\Patrimonio\Patrimonio%20-12-%20Borrador%20-JC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Escritorio\Dotaci&#243;n%2097052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Control_Filiales\CFA\Pif\Bilanci\Bilancio%2031-12-2006\Tassi\Test%20di%20efficacia%20derivati%20su%20tassi%2031%2012%2006%20new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ANCHEZ\TARIFAS\Precios%20por%20Subestacion\Precios%20Inyecciones%20y%20Retiros%201999-1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Cierre%20Chileno\Consolidacion\2007\12-2007\Grupo%20Enersis\Gaap%20Chileno%20a%20IFRS%2012-2007%20(version%20definitiva)\Grupo%20Endesa%20Chile\Consolidado%2012-2007%20Endesa%20Chile%20NIIF%20(sin%20Cemsa%20con%20hedging)%20v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Documents%20and%20Settings\cl122501337\Escritorio\Informes%20Enersis\Informe%20Endesa%2012-2006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/Gestion/CLI/PPTO%202007/PPTO%20RRHH%20CLINICA%202007-HR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7\Gestion\CLI\PPTO%202007\PPTO%20RRHH%20CLINICA%202007-HR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CL1169~1\CONFIG~1\Temp\Directorio%20temporal%201%20para%201%202%20-%20Reporte%20BPC%20Cam%20Brasil%20Diciembre%202008%20-%20v%202.zip\1.2%20-%20Reporte%20BPC%20Cam%20Brasil%20Diciembre%202008%20-%20v.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ELMAG_51\SYS\USERS\FIN\FINPERS\DEMOCTA\A&#209;O1999\TRAB_3RO\1135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Clientes\Aguas%20Andinas\Op.%20Renta%20AT%202005\Archivos%20v.%2024.03.04\Aguas%20Andinas%20AT%202004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5335\Archivos%20Actuales\WINDOWS\TEMP\FECU%20EF%20INDIVIDUAL%20%20CB%20%20DIC1999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WINNT\perfiles\cl11872304k\Configuraci&#243;n%20local\Temp\ELIM%20ERES%20ES%20052005espa&#241;aEndes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Documents%20and%20Settings\Gabriel%20Mardones\Configuraci&#243;n%20local\Archivos%20temporales%20de%20Internet\OLK539\Activo_Fijo_Mas_Adiciones_%202002_Enero_2003_Neto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tivo%20Fijo\Planillas%20de%20Respaldo\2002%20Planillas%20de%20Respaldo\Act_Sept_2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DOCUME~1\AFONSE~1.OLY\CONFIG~1\Temp\Afijo_Finan_Trib_12200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22%20Revisi&#243;n%20Anal&#237;tica%20Final%20-%20Patrimonio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Documents%20and%20Settings\cl12412770k\Configuraci&#243;n%20local\Archivos%20temporales%20de%20Internet\OLK3\diferencia%20de%20cambio%202004%20a%202007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Consolidaci&#243;n\Grupos%20Endesa%20Brasil\Cierre%20Chileno\Consolidado%20Gaap%20Chileno\12-2005\Consolidado%20Ch$%2012-2005%20Endesa%20Brasil%20meses%20v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Ger-Pla\PPTO-2010\FINAL\P-2010-FIN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WINNT\perfiles\CL105303602\Configuraci&#243;n%20local\Archivos%20temporales%20de%20Internet\OLKC8\notas98\RIOVINC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puesto%20Diferido%20IL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Consolidaci&#243;n\Grupos%20Endesa%20Brasil\Cierre%20Chileno\Consolidado%20Gaap%20Chileno\12-2005\Consolidado%20Ch$%2012-2005%20Endesa%20Brasil%20meses%20v6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ng\informes\notas98\RIOVINCU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Consolidacion\Endesa%20Chile\Cierre%20Chileno\Planillas%20Ch$%20consolidadas\12-2008\Flujo%20Grupo%20Endesa%2012-2008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respaldo\disco%20d\Cierre%20Chileno\Consolidacion\12-2005\Grupo%20Endesa\Consolidado%20Ch$%2012-2005%20Endesa%20V8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orary%20Internet%20Files\OLK9253\Contab.%2012-20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My%20Documents\Clientes%202008%20STL\Proyecto%20IFRS\fin\director\2002\Resultado%20EMEC%202002%20v_5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LE\Miguel%20Angel\IMPTO.%20RTA.%202002\AFijo_12_2002%20ing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wt00135\Ppto.2003\Documents%20and%20Settings\mwt00135\Escritorio\TMS\Gesti&#243;n%202001\B_Plan\Agosto%202001\Business%20Plan%20Siscel%20v6.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unoz\contabilidad\Mis%20documentos\Modelos%20Financieros\Modelo%20Financiero%20SCLC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My%20Documents\Clientes%202008%20STL\Proyecto%20IFRS\fin\director\2002\Resultado%20por%20Administraci&#243;n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F53414\esp2\WINNT\temp\g4943\kontenvorschlag%20bilanz%20und%20guv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%05%08CristianARCHIVOS\ADMIN\PRESUPUESTO\PRES%20961117%201996-97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_2001\BAL01AGO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JU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_2001\BAL01JUN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DIC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OC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wtoo135\Informe%20Gesti&#243;n%20HR\TMS\Gesti&#243;n%202001\B_Plan\Agosto%202001\Business%20Plan%20Siscel%20v6.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elafuente\claudia%202005\CLAUDIA2004\CIERRE\DICIEMBRE\CONSOLIDADO%20DICIEMBRE\BLCE%20ICO1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FSANCHEZ\TARIFAS\Precios%20por%20Subestacion\Precios%20Inyecciones%20y%20Retiros%201999-1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WINDOWS\TEMP\Mundo%20at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SEP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1.5.75\Terminal\Francisco%20Menares\Fmenares\03_ACTIVIDADES\Presupuesto\2015\F2\Chile%20year%20end%20workbook%20template%202015%20(DESBLOQUEADO)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Documents%20and%20Settings\cl154144056\Configuraci&#243;n%20local\Archivos%20temporales%20de%20Internet\OLKD\Informe%20Enersis%2009-2008%20(2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pulgar.TUSAN\Configuraci&#243;n%20local\Archivos%20temporales%20de%20Internet\OLKB\Documents%20and%20Settings\jfcorream\Datos%20de%20programa\Microsoft\Excel\EERR%20CGE-H%20NUEVO%202009%20v.00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omputador070\2008\Documentos\ASCII%20Y%20REGISTRO\2008\JULIO%2008\Cierre%20JULIO-08\DR%20BALART%20JULIO%2008\RAY%20JULIO-08\RAYOS%20JUN-2008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ersis\gerfin\informe%20de%20deuda\consolidar\enersic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Mis%20pegas\Provisiones%20AT%202006\D&amp;S\Prov%2030.11.2005\Prov.%20D&amp;S%20al%2030.11.200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MON\2003\Directorio2003\COMMON\AOLIVOS\2002\Directorio2002\N52902\COMMON\AOLIVOS\2002\Directorio%202002\Natalia\Mariano\PYCG\Ejercicio99\9912\9912Dotaci&#243;n%207+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MA52\SYS3\Grupos\Contralor&#237;a\Contabilidad\2001\05%20Mayo\An&#225;lisis\Activo\Activo%20Circulante\WINDOWS\TEMP\INFCOMPC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windows\TEMP\Cappro99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ma52\sys3\Contralor&#237;a\Contabilidad\2003\03%20Marzo\Estados%20Financieros\Informe%20Financiero%20%20%20%20Marzo%208_04_03%2009.30%20%20HRS%20v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Chilectra\Consolidaci&#243;n\Chile\09-2002\Consolidado%20Ch$%20Chilectra%202002_09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NOV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LOPEZ\Escritorio\Susana%20Lopez\HG\SUSANA\SUSANA%202006\PROV.%20VACACIONES%202006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Marcela\Cascal%20diagnostico%20trib\Provisi&#243;n\Mis%20documentos\H&#233;ctor%20Cabello\T-MAS\Informes%20-%20Productos\Carpeta%20de%20Gesti&#243;n\Octubre%202003\IG%20mAs%20Oct%200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mpresas\P\pelambres\provisi&#243;n%20AT%202005\pelambre%20AT%202005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Escritorio\Area%20Tributaria%20Ing%20Salud\AT%202006\Diciembre%202005\RLISaluddiciembre2005CV(3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pulgar.TUSAN\Configuraci&#243;n%20local\Archivos%20temporales%20de%20Internet\OLKB\Documents%20and%20Settings\jfcorream\Escritorio\Presupuesto%202009\Modelo%20Ebitda\Modelo%20Inf.%20Directorio%2012-2009p%20v00.xlsm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elafuente\cierre%20de%20au\CLAUDIA%202005\CIERRES\Diciembre\Consolidado%20Diciembre%20Final\BLCE%20ICE04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CB_A&#209;O_2012\CB%202012\Cierre%20Beneficios_2012\04_Abril%202012\Cierre%20Prestaciones(Apertura%20Inventario)_Abril%202012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winnt\perfiles\cl154144056\Mis%20documentos\Xime\Consolidaci&#243;n\Synapsis\Consolidaci&#243;n%20Synapsis\Consolidaci&#243;n%20Synapsis%2006-2007\Consolidado%20%20Synapsis%20$%2006_2007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Endesa\Consolidaci&#243;n%20Chile\08-2003\Consolidado%20Ch$%2007-2003%20Ende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BALANCLAS"/>
      <sheetName val="CORMONET"/>
      <sheetName val="PROYECTOS"/>
      <sheetName val="Detalle"/>
      <sheetName val="Garantia"/>
      <sheetName val="DEPRECIACION"/>
      <sheetName val="MERCADO DE CAPITALES"/>
      <sheetName val="FBALAN99"/>
      <sheetName val="Inf vtas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final"/>
      <sheetName val="DatosDos"/>
      <sheetName val="Resumen"/>
      <sheetName val="Detalle Apertura Inventari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EERR"/>
      <sheetName val="Eci Tres"/>
      <sheetName val="Centroacero"/>
      <sheetName val="comsab"/>
      <sheetName val="sabimet"/>
      <sheetName val="San Vicente"/>
      <sheetName val="Naviera sta fe"/>
      <sheetName val="Tickmarks"/>
      <sheetName val="Exámen de Patrim."/>
      <sheetName val="Balance General"/>
      <sheetName val="Parámetros"/>
      <sheetName val="Validación"/>
      <sheetName val="Dist. seguros total"/>
      <sheetName val="BONOS LOCAL"/>
      <sheetName val="Pag.1"/>
      <sheetName val="I.Diferido 08 ISA"/>
      <sheetName val="Cliente"/>
      <sheetName val="VPP  A II-8"/>
      <sheetName val="Lead"/>
      <sheetName val="CM y Dep."/>
      <sheetName val="CONSUMO"/>
      <sheetName val="ME-RO"/>
      <sheetName val="ANIM"/>
    </sheetNames>
    <sheetDataSet>
      <sheetData sheetId="0">
        <row r="9">
          <cell r="B9">
            <v>6796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LI 05 ISA 08"/>
      <sheetName val="RLI 05 ISA 09"/>
      <sheetName val="RLI 05 ISA 10"/>
      <sheetName val="RLI 05 ISA 11"/>
      <sheetName val="RLI 05 ISA 12"/>
      <sheetName val="I.Diferido 08 ISA"/>
      <sheetName val="I.Diferido 09 ISA "/>
      <sheetName val="I.Diferido 10 ISA"/>
      <sheetName val="I.Diferido 11 ISA "/>
      <sheetName val="I.Diferido 12 ISA"/>
      <sheetName val="CUOTAS LEASING PAGADAS"/>
      <sheetName val="I.Diferido 05 ISA"/>
      <sheetName val="ICE_C"/>
      <sheetName val="Pag.1"/>
      <sheetName val="Precios"/>
      <sheetName val="Balance General"/>
      <sheetName val="Parámetros"/>
      <sheetName val="Impuestos Diferidos "/>
      <sheetName val="Dist. seguros total"/>
      <sheetName val="BONOS LOCAL"/>
      <sheetName val="Exámen de Patrim."/>
      <sheetName val="VENTAS"/>
      <sheetName val="ANIM"/>
      <sheetName val="2 EE-RR2003"/>
      <sheetName val="Detalle EERR"/>
      <sheetName val="Tickmarks"/>
      <sheetName val="Argentina"/>
      <sheetName val="CONSUMO"/>
      <sheetName val="Ctas_Ctes"/>
      <sheetName val="Validación"/>
      <sheetName val="ESTUDIO_HOSP_PABELLONES_FILTRO"/>
      <sheetName val="NOTA ORIGEN DIFERI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Activo Fijo (2)"/>
      <sheetName val="OCTUBRE"/>
      <sheetName val="C-Activo Fijo"/>
      <sheetName val="NOVIEMBRE"/>
      <sheetName val="Noviembre (2)"/>
      <sheetName val="Muebles y Equipos (2)"/>
      <sheetName val="diciembre"/>
      <sheetName val="I.Diferido 08 ISA"/>
      <sheetName val="I.Diferido 05 ISA"/>
      <sheetName val="Balance General"/>
      <sheetName val="Impuestos Diferidos "/>
      <sheetName val="ICE_C"/>
      <sheetName val="Pag.1"/>
      <sheetName val="BONOS LOCAL"/>
      <sheetName val="Detalle EERR"/>
      <sheetName val="Dist. seguros total"/>
      <sheetName val="Exámen de Patrim."/>
      <sheetName val="Validación"/>
      <sheetName val="AN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e2004"/>
      <sheetName val="Impuestos Diferidos "/>
      <sheetName val="Amortización Cta. Compl"/>
      <sheetName val="caratula"/>
      <sheetName val="CM ice"/>
      <sheetName val="DEP ICE"/>
      <sheetName val="INT ICE"/>
      <sheetName val="MYEQ"/>
      <sheetName val="AcFIJ"/>
      <sheetName val="210101"/>
      <sheetName val="LEAS"/>
      <sheetName val="I.Diferido 05 ISA"/>
      <sheetName val="I.Diferido 08 ISA"/>
      <sheetName val="Balance General"/>
      <sheetName val="BONOS LOCAL"/>
      <sheetName val="Detalle EERR"/>
      <sheetName val="Validación"/>
      <sheetName val="Pag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03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Detalle inicial"/>
      <sheetName val="TODOS"/>
      <sheetName val="Bases de Actualizacion"/>
      <sheetName val="INVSOC2"/>
      <sheetName val="Dólar Observado"/>
      <sheetName val="ICE_C"/>
      <sheetName val="2 EE-RR2003"/>
      <sheetName val="Tickmarks"/>
      <sheetName val="Impuestos Diferidos "/>
      <sheetName val="compras cerrillos afecto"/>
      <sheetName val="Participación"/>
      <sheetName val="I.Diferido 08 ISA"/>
      <sheetName val="Bce Tributario  (2)"/>
      <sheetName val="Pag.1"/>
      <sheetName val="I.Diferido 05 ISA"/>
      <sheetName val="DATOS"/>
      <sheetName val="Balance General"/>
      <sheetName val="Iniciales"/>
      <sheetName val="FCM"/>
      <sheetName val="Exámen de Patrim."/>
      <sheetName val="efesp"/>
      <sheetName val="Precios"/>
      <sheetName val="Parámetros"/>
      <sheetName val="VENTAS"/>
      <sheetName val="Análisis"/>
      <sheetName val="sap"/>
      <sheetName val="BASE"/>
      <sheetName val="Ctas_Ctes"/>
      <sheetName val="F2"/>
      <sheetName val="F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Ctas. X C y P relac"/>
      <sheetName val="Inv. en Emp. Relacionada"/>
      <sheetName val="Efectos en Resultado EERR"/>
      <sheetName val="Interes Minoritario"/>
      <sheetName val="Dividendos por pagar"/>
      <sheetName val="Efecto Bonos Cerj"/>
      <sheetName val="otros ing. f. de explotac"/>
      <sheetName val="Activos pasivos"/>
      <sheetName val="Estado de Resultado2"/>
      <sheetName val="empresa"/>
      <sheetName val="Análisis"/>
      <sheetName val="ANIM"/>
      <sheetName val="Dólar Observado"/>
      <sheetName val="Impuestos Diferidos "/>
      <sheetName val="Detalle inicial"/>
      <sheetName val="Tickmarks"/>
      <sheetName val="I.Diferido 08 ISA"/>
      <sheetName val="I.Diferido 05 ISA"/>
      <sheetName val="TODOS"/>
      <sheetName val="SSCC"/>
      <sheetName val="Precios"/>
      <sheetName val="Pará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Mes"/>
      <sheetName val="SSCC"/>
      <sheetName val="CAyO&amp;M"/>
      <sheetName val="Resultado EMEC 2002"/>
      <sheetName val="Resultado EMEC 2001"/>
      <sheetName val="Proyección EMEC 2002"/>
      <sheetName val="Proyección EMEC 2002-2"/>
      <sheetName val="UF"/>
      <sheetName val="Factores"/>
      <sheetName val="ANIM"/>
      <sheetName val="TODOS"/>
      <sheetName val="Detalle inicial"/>
      <sheetName val="F2"/>
      <sheetName val="F3"/>
      <sheetName val="empresa"/>
      <sheetName val="Efficiency"/>
      <sheetName val="Macro2"/>
      <sheetName val="1998"/>
      <sheetName val="Dólar Observado"/>
      <sheetName val="Balance General"/>
      <sheetName val="Tickmarks"/>
      <sheetName val="Impuestos Diferidos "/>
      <sheetName val="I.Diferido 08 ISA"/>
      <sheetName val="I.Diferido 05 ISA"/>
      <sheetName val="FCM"/>
      <sheetName val="VENTAS"/>
      <sheetName val="Precios"/>
    </sheetNames>
    <sheetDataSet>
      <sheetData sheetId="0"/>
      <sheetData sheetId="1" refreshError="1">
        <row r="7">
          <cell r="M7">
            <v>9693291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"/>
      <sheetName val="INVERTEC"/>
      <sheetName val="OTROS"/>
      <sheetName val="TMP TOTALES"/>
      <sheetName val="TPF INVERTEC"/>
      <sheetName val="TPF OTROS"/>
      <sheetName val="TPF TOTALES"/>
      <sheetName val="PZAS Total"/>
      <sheetName val="INGR. INV"/>
      <sheetName val="INGR. OTROS"/>
      <sheetName val="INGR. TOTALES"/>
      <sheetName val="HIELO Y SAL"/>
      <sheetName val="Energía y Comb"/>
      <sheetName val="Químicos"/>
      <sheetName val="M. OBRA FIJA"/>
      <sheetName val="M. OBRA VAR."/>
      <sheetName val="M.OBRA TOTAL"/>
      <sheetName val="Bonos"/>
      <sheetName val="01 RECEPCION"/>
      <sheetName val="02 HG HON"/>
      <sheetName val="03 FILETE"/>
      <sheetName val="04 VALOR AGREGADO"/>
      <sheetName val="05 TUNEL"/>
      <sheetName val="06 EMPAQUE"/>
      <sheetName val="07 CAMARA"/>
      <sheetName val="08 HIELO"/>
      <sheetName val="O9 PLANIF"/>
      <sheetName val="10 CASINO"/>
      <sheetName val="11 MANTENCION"/>
      <sheetName val="12 ING Y PROY"/>
      <sheetName val="13 INFORMATICA"/>
      <sheetName val="18 GCIA. PLANTA"/>
      <sheetName val="TOTAL"/>
      <sheetName val="INSUMOS"/>
      <sheetName val="GG"/>
      <sheetName val="FF"/>
      <sheetName val="EE"/>
      <sheetName val="DD"/>
      <sheetName val="CC"/>
      <sheetName val="BB"/>
      <sheetName val="AA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Módulo1"/>
      <sheetName val="Hoja2"/>
      <sheetName val="Hoja1"/>
      <sheetName val="Dif. Real - Oficial"/>
      <sheetName val="Ppto. Real"/>
      <sheetName val="Ppto. Oficial"/>
      <sheetName val="Pto. Final"/>
      <sheetName val="Est-Res-Det"/>
      <sheetName val="Sueldos Superv"/>
      <sheetName val="Resultados no Oper."/>
      <sheetName val="Agua"/>
      <sheetName val="Bonos Sup 1"/>
      <sheetName val="Gestión"/>
      <sheetName val="Bonos Sup 2"/>
      <sheetName val="Dotación Fija"/>
      <sheetName val="NADA"/>
      <sheetName val="ING. SEAF."/>
      <sheetName val="OTRO"/>
      <sheetName val="PROD. FIN. OT."/>
      <sheetName val="ING.  OT."/>
      <sheetName val="Prod. Fin. Total"/>
      <sheetName val="Ing. Tot."/>
      <sheetName val="Propuesta"/>
      <sheetName val="TPF Total"/>
      <sheetName val="LICITACION"/>
      <sheetName val="INVERSIONES"/>
      <sheetName val="O COMPRA"/>
      <sheetName val="PARAMETROS"/>
      <sheetName val="Impuestos Diferidos "/>
      <sheetName val="ICE_C"/>
      <sheetName val="Tickmarks"/>
      <sheetName val="SSCC"/>
      <sheetName val="ANIM"/>
      <sheetName val="empresa"/>
      <sheetName val="I.Diferido 08 ISA"/>
      <sheetName val="Detalle inicial"/>
      <sheetName val="Datos"/>
      <sheetName val="I.Diferido 05 ISA"/>
      <sheetName val="Dólar Observado"/>
      <sheetName val="Tablas"/>
      <sheetName val="efe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rsiones"/>
      <sheetName val="Patrimonio"/>
      <sheetName val="VPP"/>
      <sheetName val="XREF"/>
      <sheetName val="Tickmarks"/>
      <sheetName val="C-ANEXAS"/>
      <sheetName val="RESVACT"/>
      <sheetName val="Parámetros"/>
      <sheetName val="SSCC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EJ-ANT"/>
      <sheetName val="BAL-$"/>
      <sheetName val="RES-M$"/>
      <sheetName val="Impuesto-Renta"/>
      <sheetName val="C-ANEXAS"/>
      <sheetName val="E-FINAN"/>
      <sheetName val="A"/>
      <sheetName val="elima"/>
      <sheetName val="E-CAMBIO"/>
      <sheetName val="INFORME"/>
      <sheetName val="E"/>
      <sheetName val="ImprimirC-anexas"/>
      <sheetName val="Imp-Est. Financ"/>
      <sheetName val="Pr-Camb"/>
      <sheetName val="Hoja1"/>
      <sheetName val="Hoja2"/>
      <sheetName val="Hoja3"/>
      <sheetName val="Hoja4"/>
      <sheetName val="Hoja5"/>
      <sheetName val="Hoja6"/>
      <sheetName val="Hoja7"/>
      <sheetName val="Hoja8"/>
      <sheetName val="Hoja50"/>
      <sheetName val="Imagen"/>
      <sheetName val="Hoja9"/>
      <sheetName val="Hoja11"/>
      <sheetName val="Módulo1"/>
      <sheetName val="PRN-ANEXAS"/>
      <sheetName val="Hoja12"/>
      <sheetName val="Módulo2"/>
      <sheetName val="Módulo4"/>
      <sheetName val="Módulo6"/>
      <sheetName val="Evol Prevision"/>
      <sheetName val="Parámetros"/>
      <sheetName val="LBO"/>
      <sheetName val="Dólar Observado"/>
      <sheetName val="2013_04_Garantía"/>
      <sheetName val="RESVACT"/>
      <sheetName val="SSCC"/>
      <sheetName val="empresa"/>
      <sheetName val="Tickmarks"/>
      <sheetName val="Tablas"/>
      <sheetName val="Exámen de Patrim."/>
      <sheetName val="ANIM"/>
      <sheetName val="Impuestos Diferidos "/>
      <sheetName val="Datos"/>
      <sheetName val="Resumen"/>
    </sheetNames>
    <sheetDataSet>
      <sheetData sheetId="0">
        <row r="302">
          <cell r="C302">
            <v>18961770</v>
          </cell>
        </row>
      </sheetData>
      <sheetData sheetId="1"/>
      <sheetData sheetId="2"/>
      <sheetData sheetId="3"/>
      <sheetData sheetId="4"/>
      <sheetData sheetId="5" refreshError="1">
        <row r="302">
          <cell r="C302">
            <v>18961770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"/>
      <sheetName val="LISA"/>
      <sheetName val="IFS"/>
      <sheetName val="Provisión (4)"/>
      <sheetName val="Asesoria RRHH"/>
      <sheetName val="ANIM"/>
      <sheetName val="Datos12"/>
      <sheetName val="anexo01"/>
      <sheetName val="empresa"/>
      <sheetName val="2 EE-RR2003"/>
      <sheetName val="C-ANEXAS"/>
      <sheetName val="Bce Tributario  (2)"/>
      <sheetName val="Datos"/>
      <sheetName val="TC UF"/>
      <sheetName val="NOTA ORIGEN DIFERIDOS"/>
      <sheetName val="Estructu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o"/>
      <sheetName val="VPP al 31.12.01"/>
      <sheetName val="Ajuste"/>
      <sheetName val="VPP antes de ajustes"/>
      <sheetName val="XREF"/>
      <sheetName val="Tickmarks"/>
      <sheetName val="Registrar "/>
      <sheetName val="VPP  A II-8"/>
      <sheetName val="Inversiones"/>
      <sheetName val="C-ANEXAS"/>
      <sheetName val="RESVACT"/>
      <sheetName val="Exámen de Patrim."/>
      <sheetName val="Parámetros"/>
      <sheetName val="MENOR VALOR"/>
      <sheetName val="Movimiento"/>
      <sheetName val="patrimonio 31.05.05"/>
      <sheetName val="31.12.06"/>
      <sheetName val="DADOS_VC"/>
      <sheetName val="Inicio Análisis Cuentas"/>
      <sheetName val="Dep ejercicio"/>
      <sheetName val="Dep acumulada"/>
      <sheetName val="CLIENTE"/>
      <sheetName val="Reconciliación"/>
      <sheetName val="Worksheet in 5829 Inversiones E"/>
      <sheetName val="Parametros"/>
      <sheetName val="WB"/>
      <sheetName val="WCCONSO"/>
      <sheetName val="Consolidado"/>
      <sheetName val="2003"/>
      <sheetName val="resumen"/>
      <sheetName val="CCMM Enap"/>
      <sheetName val="Datos"/>
      <sheetName val="Doctos.en Cartera"/>
      <sheetName val="Donaciones A-I.9"/>
      <sheetName val="URBANIZ"/>
      <sheetName val="F29 "/>
      <sheetName val="PHD Get data"/>
      <sheetName val="Cosecha"/>
      <sheetName val="INV. KDM"/>
      <sheetName val="BASE LA"/>
      <sheetName val="Altas AF"/>
      <sheetName val="Hoja2"/>
      <sheetName val="#¡REF"/>
      <sheetName val="Sheet1"/>
      <sheetName val="Validación"/>
      <sheetName val="Patrimonio (2)"/>
      <sheetName val="Macro2"/>
      <sheetName val="Sheet2"/>
      <sheetName val=""/>
      <sheetName val="Casas"/>
      <sheetName val="PIS, Cofins e Out Variav. 31.03"/>
      <sheetName val="Lead"/>
      <sheetName val="Depreciación de bajas de 2000"/>
      <sheetName val="INDICES   H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os Dif."/>
      <sheetName val="cpt inicial"/>
      <sheetName val="cpt final"/>
      <sheetName val="RLI"/>
      <sheetName val="XREF"/>
      <sheetName val="VPP  A II-8"/>
      <sheetName val="Bice"/>
      <sheetName val="Inversiones"/>
    </sheetNames>
    <sheetDataSet>
      <sheetData sheetId="0">
        <row r="41">
          <cell r="D41">
            <v>37422982.799999997</v>
          </cell>
        </row>
      </sheetData>
      <sheetData sheetId="1"/>
      <sheetData sheetId="2"/>
      <sheetData sheetId="3">
        <row r="21">
          <cell r="J21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Fijo_Financiero_Septiembre.13"/>
      <sheetName val="Nota 12.1"/>
      <sheetName val="Nota 12.2"/>
      <sheetName val="Póliticas contables"/>
      <sheetName val="Nota 12.3"/>
      <sheetName val="A.Fijo_Tributario_Septiembre13"/>
      <sheetName val="Contab."/>
      <sheetName val="analisis a Diciembre 12"/>
      <sheetName val="XREF"/>
      <sheetName val="VPP  A II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8">
          <cell r="H108">
            <v>5660960.9371053148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vm2002"/>
      <sheetName val="ivm2003"/>
      <sheetName val="Impuestos Diferidos "/>
      <sheetName val="Amortización Cta. Compl"/>
      <sheetName val="caratula"/>
      <sheetName val="Tickmarks"/>
      <sheetName val="2208001001"/>
      <sheetName val="Asesoria RRHH"/>
      <sheetName val="Precios"/>
      <sheetName val="Dietas"/>
      <sheetName val="Act fijo tributario pehuenche"/>
      <sheetName val="VENTAS"/>
      <sheetName val="ANIM"/>
      <sheetName val="I.A.L."/>
      <sheetName val="Distribución Chile"/>
      <sheetName val="IARyPD"/>
      <sheetName val="Sheet1"/>
      <sheetName val="AI-0 RLI(cliente)"/>
      <sheetName val="AI-13.3 "/>
      <sheetName val="3100"/>
      <sheetName val="400"/>
      <sheetName val="300"/>
      <sheetName val="ACT-RES"/>
      <sheetName val="Inicio"/>
      <sheetName val="N-11"/>
      <sheetName val="Balance Melon"/>
      <sheetName val="IPC-C.M."/>
      <sheetName val="CCOSTO2"/>
      <sheetName val="Inicio Análisis Cuentas"/>
      <sheetName val="Dic05"/>
      <sheetName val="Efficiency"/>
      <sheetName val="A-RLI2005"/>
      <sheetName val="CARTA"/>
      <sheetName val="Bases de Actualizacion"/>
      <sheetName val="AI-7.2"/>
      <sheetName val="BAYOTR09"/>
      <sheetName val="PPM actualizados"/>
      <sheetName val="HOMOLOGADO"/>
      <sheetName val="21000253"/>
      <sheetName val="Impuestos_Diferidos_"/>
      <sheetName val="Amortización_Cta__Compl"/>
      <sheetName val="I_A_L_"/>
      <sheetName val="AI-0_RLI(cliente)"/>
      <sheetName val="AI-13_3_"/>
      <sheetName val="Balance_Melon"/>
      <sheetName val="IPC-C_M_"/>
      <sheetName val="PAPELES"/>
      <sheetName val="fmlsa-ee"/>
      <sheetName val="FACT"/>
      <sheetName val="Diferido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rsos Comunes"/>
      <sheetName val="Evolución Siscel TMC"/>
      <sheetName val="Mantenimiento v.1."/>
      <sheetName val=" Pto. Rico.v.1"/>
      <sheetName val="Siscel v.2.0"/>
      <sheetName val="Mantenimiento correctivo"/>
      <sheetName val=" Chilev.2."/>
      <sheetName val=" Pto. Rico.v.2 "/>
      <sheetName val=" Perú.v.2."/>
      <sheetName val="Evo v.3 "/>
      <sheetName val="Start up Argent"/>
      <sheetName val=" Argentina.v.2"/>
      <sheetName val=" México.v.3."/>
      <sheetName val=" El Salvador.v.3 "/>
      <sheetName val=" Guatemala.v.3"/>
      <sheetName val="Evo v.4"/>
      <sheetName val=" Chilev.3"/>
      <sheetName val=" Argentina.v.3"/>
      <sheetName val=" Perú.v.3"/>
      <sheetName val=" Pto. Rico.v.3"/>
      <sheetName val="Evo v.5"/>
      <sheetName val=" Chilev.4"/>
      <sheetName val=" Argentina.v.4"/>
      <sheetName val=" Perú.v.4"/>
      <sheetName val=" México.v.4"/>
      <sheetName val=" El Salvador.v.4"/>
      <sheetName val=" Guatemala.v.4"/>
      <sheetName val=" Pto. Rico.v.4"/>
      <sheetName val=" Chilev.5"/>
      <sheetName val=" Argentina.v.5"/>
      <sheetName val=" Perú.v.5"/>
      <sheetName val=" México.v.5"/>
      <sheetName val=" El Salvador.v.5"/>
      <sheetName val=" Guatemala.v.5"/>
      <sheetName val=" Pto. Rico.v.5"/>
      <sheetName val="Tarifas"/>
      <sheetName val="Total recursos"/>
      <sheetName val="Dietas"/>
      <sheetName val="Precios"/>
      <sheetName val="I&amp;G"/>
      <sheetName val="por semestres"/>
      <sheetName val="Resúmenes"/>
      <sheetName val="Cash-Flow"/>
      <sheetName val="Comparativa"/>
      <sheetName val="Cuadro PE"/>
      <sheetName val="Títulos"/>
      <sheetName val="Tributario_A25_1.1"/>
      <sheetName val="Base Datos"/>
      <sheetName val="factores"/>
      <sheetName val="ALIMENTADORES"/>
      <sheetName val="Links"/>
      <sheetName val="Lead"/>
      <sheetName val="Cover"/>
      <sheetName val="Recursos_Comunes"/>
      <sheetName val="Evolución_Siscel_TMC"/>
      <sheetName val="Mantenimiento_v_1_"/>
      <sheetName val="_Pto__Rico_v_1"/>
      <sheetName val="Siscel_v_2_0"/>
      <sheetName val="Mantenimiento_correctivo"/>
      <sheetName val="_Chilev_2_"/>
      <sheetName val="_Pto__Rico_v_2_"/>
      <sheetName val="_Perú_v_2_"/>
      <sheetName val="Evo_v_3_"/>
      <sheetName val="Start_up_Argent"/>
      <sheetName val="_Argentina_v_2"/>
      <sheetName val="_México_v_3_"/>
      <sheetName val="_El_Salvador_v_3_"/>
      <sheetName val="_Guatemala_v_3"/>
      <sheetName val="Evo_v_4"/>
      <sheetName val="_Chilev_3"/>
      <sheetName val="_Argentina_v_3"/>
      <sheetName val="_Perú_v_3"/>
      <sheetName val="_Pto__Rico_v_3"/>
      <sheetName val="Evo_v_5"/>
      <sheetName val="_Chilev_4"/>
      <sheetName val="_Argentina_v_4"/>
      <sheetName val="_Perú_v_4"/>
      <sheetName val="_México_v_4"/>
      <sheetName val="_El_Salvador_v_4"/>
      <sheetName val="_Guatemala_v_4"/>
      <sheetName val="_Pto__Rico_v_4"/>
      <sheetName val="_Chilev_5"/>
      <sheetName val="_Argentina_v_5"/>
      <sheetName val="_Perú_v_5"/>
      <sheetName val="_México_v_5"/>
      <sheetName val="_El_Salvador_v_5"/>
      <sheetName val="_Guatemala_v_5"/>
      <sheetName val="_Pto__Rico_v_5"/>
      <sheetName val="Total_recursos"/>
      <sheetName val="por_semestres"/>
      <sheetName val="Cuadro_PE"/>
      <sheetName val="Tributario_A25_1_1"/>
      <sheetName val="Base_Datos"/>
      <sheetName val="Recursos_Comunes1"/>
      <sheetName val="DATOS"/>
      <sheetName val="Tabla"/>
      <sheetName val="Sheet1 (2)"/>
      <sheetName val="PIV-Gasolina"/>
      <sheetName val="Analisis"/>
      <sheetName val="Bce"/>
      <sheetName val="11-07-01-20"/>
      <sheetName val="11-08-01-20"/>
      <sheetName val="21-07-01-20"/>
      <sheetName val="21-08-01-20"/>
      <sheetName val="Tablas"/>
      <sheetName val="Hoja1"/>
      <sheetName val="Hoja4"/>
      <sheetName val="#¡REF"/>
      <sheetName val="Bod. Stgo. Oct."/>
      <sheetName val="Indicadores"/>
      <sheetName val="2200TPD"/>
      <sheetName val="Impuestos Diferidos "/>
      <sheetName val="Patrimonio US$"/>
      <sheetName val="Impuestos_Diferidos_"/>
      <sheetName val="Patrimonio_US$"/>
      <sheetName val="2 EE-RR2003"/>
      <sheetName val="Galpón Portería"/>
      <sheetName val="PEAGOXLS"/>
      <sheetName val="Tabla %"/>
      <sheetName val="2_EE-RR2003"/>
      <sheetName val="Galpón_Portería"/>
      <sheetName val="Tabla_%"/>
      <sheetName val="Act fijo tributario pehuenche"/>
      <sheetName val="CERRILLOS EXENTO"/>
      <sheetName val="AT 2005 Reg"/>
      <sheetName val="A-RLI2005"/>
      <sheetName val="General Data"/>
      <sheetName val="Price"/>
      <sheetName val="cash flow"/>
      <sheetName val="PORTADA"/>
      <sheetName val="FCM"/>
      <sheetName val="anexo01"/>
      <sheetName val="Proyecciones"/>
      <sheetName val="DIAP RX-CMA-TOT"/>
      <sheetName val="Business Plan Siscel v6.0"/>
      <sheetName val="Param"/>
      <sheetName val="ESTUDIO_HOSP_PABELLONES_FILTRO"/>
      <sheetName val="RESUMEN"/>
      <sheetName val="ER por Familias"/>
      <sheetName val="PRINT"/>
      <sheetName val="SMI-RURALCEL"/>
      <sheetName val="TLXN"/>
      <sheetName val="CLIENTE"/>
      <sheetName val="VENTAS"/>
      <sheetName val="RLI"/>
      <sheetName val="Sum. DCF"/>
      <sheetName val="Family Lookup Table"/>
      <sheetName val="Balance"/>
      <sheetName val="ANIM"/>
      <sheetName val="Precios de Nudo"/>
      <sheetName val="PARAMETROS"/>
      <sheetName val="Bce Brasil"/>
      <sheetName val="BALANCE (BM)"/>
      <sheetName val="LBO"/>
      <sheetName val="Details"/>
      <sheetName val="Inicio Análisis Cuentas"/>
      <sheetName val="Calendario"/>
      <sheetName val="Dato"/>
      <sheetName val="XXXXXX0"/>
      <sheetName val="Icof"/>
      <sheetName val="act cons"/>
      <sheetName val="Evo v.4_x0000_)_x0000__x0000__x0000__x0000__x0000__x0000__x0000__x000b__x0000_䭴祥_x0000__x0000__x0000__x0000_)_x0000_ﭴࡺ_x0000__x0000__x0000_"/>
      <sheetName val="TASAS E INDICES-0k"/>
      <sheetName val="Parámetros de control"/>
      <sheetName val="PCC001"/>
      <sheetName val="Gastos Detallados Opt"/>
      <sheetName val="AFEInt"/>
      <sheetName val="O-1.4 Det. Prov Vacac"/>
      <sheetName val="INDICES"/>
      <sheetName val="INICIO_MES"/>
      <sheetName val="meses"/>
      <sheetName val="mar-2000"/>
      <sheetName val="Prices"/>
      <sheetName val="Junio 30-2005"/>
      <sheetName val="IBGS"/>
      <sheetName val="Bce IFRS 2012"/>
      <sheetName val="fmlsa-ee"/>
      <sheetName val="Bod__Stgo__Oct_"/>
      <sheetName val="TASAS_E_INDICES-0k"/>
      <sheetName val="Sheet1_(2)"/>
      <sheetName val="Deferred Taxes BB 31.12.2005"/>
      <sheetName val="TOTAL"/>
      <sheetName val="ALVXXL01"/>
      <sheetName val="Home"/>
      <sheetName val="Parametre"/>
      <sheetName val="Rep. C.Monet."/>
      <sheetName val="PARAMETRO"/>
      <sheetName val="Antecedentes del Cliente"/>
      <sheetName val="Prov. Dic-2006"/>
      <sheetName val="Tabla Inversiones"/>
      <sheetName val="Owners Cost"/>
      <sheetName val="Hoja2"/>
      <sheetName val="Evolución_Siscel_TMC1"/>
      <sheetName val="Mantenimiento_v_1_1"/>
      <sheetName val="_Pto__Rico_v_11"/>
      <sheetName val="Siscel_v_2_01"/>
      <sheetName val="Mantenimiento_correctivo1"/>
      <sheetName val="_Chilev_2_1"/>
      <sheetName val="_Pto__Rico_v_2_1"/>
      <sheetName val="_Perú_v_2_1"/>
      <sheetName val="Evo_v_3_1"/>
      <sheetName val="Start_up_Argent1"/>
      <sheetName val="_Argentina_v_21"/>
      <sheetName val="_México_v_3_1"/>
      <sheetName val="_El_Salvador_v_3_1"/>
      <sheetName val="_Guatemala_v_31"/>
      <sheetName val="Evo_v_41"/>
      <sheetName val="_Chilev_31"/>
      <sheetName val="_Argentina_v_31"/>
      <sheetName val="_Perú_v_31"/>
      <sheetName val="_Pto__Rico_v_31"/>
      <sheetName val="Evo_v_51"/>
      <sheetName val="_Chilev_41"/>
      <sheetName val="_Argentina_v_41"/>
      <sheetName val="_Perú_v_41"/>
      <sheetName val="_México_v_41"/>
      <sheetName val="_El_Salvador_v_41"/>
      <sheetName val="_Guatemala_v_41"/>
      <sheetName val="_Pto__Rico_v_41"/>
      <sheetName val="_Chilev_51"/>
      <sheetName val="_Argentina_v_51"/>
      <sheetName val="_Perú_v_51"/>
      <sheetName val="_México_v_51"/>
      <sheetName val="_El_Salvador_v_51"/>
      <sheetName val="_Guatemala_v_51"/>
      <sheetName val="_Pto__Rico_v_51"/>
      <sheetName val="Total_recursos1"/>
      <sheetName val="por_semestres1"/>
      <sheetName val="Cuadro_PE1"/>
      <sheetName val="Tributario_A25_1_11"/>
      <sheetName val="Base_Datos1"/>
      <sheetName val="Bod__Stgo__Oct_1"/>
      <sheetName val="TASAS_E_INDICES-0k1"/>
      <sheetName val="Sheet1_(2)1"/>
      <sheetName val="Recursos_Comunes2"/>
      <sheetName val="Evolución_Siscel_TMC2"/>
      <sheetName val="Mantenimiento_v_1_2"/>
      <sheetName val="_Pto__Rico_v_12"/>
      <sheetName val="Siscel_v_2_02"/>
      <sheetName val="Mantenimiento_correctivo2"/>
      <sheetName val="_Chilev_2_2"/>
      <sheetName val="_Pto__Rico_v_2_2"/>
      <sheetName val="_Perú_v_2_2"/>
      <sheetName val="Evo_v_3_2"/>
      <sheetName val="Start_up_Argent2"/>
      <sheetName val="_Argentina_v_22"/>
      <sheetName val="_México_v_3_2"/>
      <sheetName val="_El_Salvador_v_3_2"/>
      <sheetName val="_Guatemala_v_32"/>
      <sheetName val="Evo_v_42"/>
      <sheetName val="_Chilev_32"/>
      <sheetName val="_Argentina_v_32"/>
      <sheetName val="_Perú_v_32"/>
      <sheetName val="_Pto__Rico_v_32"/>
      <sheetName val="Evo_v_52"/>
      <sheetName val="_Chilev_42"/>
      <sheetName val="_Argentina_v_42"/>
      <sheetName val="_Perú_v_42"/>
      <sheetName val="_México_v_42"/>
      <sheetName val="_El_Salvador_v_42"/>
      <sheetName val="_Guatemala_v_42"/>
      <sheetName val="_Pto__Rico_v_42"/>
      <sheetName val="_Chilev_52"/>
      <sheetName val="_Argentina_v_52"/>
      <sheetName val="_Perú_v_52"/>
      <sheetName val="_México_v_52"/>
      <sheetName val="_El_Salvador_v_52"/>
      <sheetName val="_Guatemala_v_52"/>
      <sheetName val="_Pto__Rico_v_52"/>
      <sheetName val="Total_recursos2"/>
      <sheetName val="por_semestres2"/>
      <sheetName val="Cuadro_PE2"/>
      <sheetName val="Tributario_A25_1_12"/>
      <sheetName val="Base_Datos2"/>
      <sheetName val="Bod__Stgo__Oct_2"/>
      <sheetName val="TASAS_E_INDICES-0k2"/>
      <sheetName val="Sheet1_(2)2"/>
      <sheetName val="Business_Plan_Siscel_v6_0"/>
      <sheetName val="Recursos_Comunes3"/>
      <sheetName val="Evolución_Siscel_TMC3"/>
      <sheetName val="Mantenimiento_v_1_3"/>
      <sheetName val="_Pto__Rico_v_13"/>
      <sheetName val="Siscel_v_2_03"/>
      <sheetName val="Mantenimiento_correctivo3"/>
      <sheetName val="_Chilev_2_3"/>
      <sheetName val="_Pto__Rico_v_2_3"/>
      <sheetName val="_Perú_v_2_3"/>
      <sheetName val="Evo_v_3_3"/>
      <sheetName val="Start_up_Argent3"/>
      <sheetName val="_Argentina_v_23"/>
      <sheetName val="_México_v_3_3"/>
      <sheetName val="_El_Salvador_v_3_3"/>
      <sheetName val="_Guatemala_v_33"/>
      <sheetName val="Evo_v_43"/>
      <sheetName val="_Chilev_33"/>
      <sheetName val="_Argentina_v_33"/>
      <sheetName val="_Perú_v_33"/>
      <sheetName val="_Pto__Rico_v_33"/>
      <sheetName val="Evo_v_53"/>
      <sheetName val="_Chilev_43"/>
      <sheetName val="_Argentina_v_43"/>
      <sheetName val="_Perú_v_43"/>
      <sheetName val="_México_v_43"/>
      <sheetName val="_El_Salvador_v_43"/>
      <sheetName val="_Guatemala_v_43"/>
      <sheetName val="_Pto__Rico_v_43"/>
      <sheetName val="_Chilev_53"/>
      <sheetName val="_Argentina_v_53"/>
      <sheetName val="_Perú_v_53"/>
      <sheetName val="_México_v_53"/>
      <sheetName val="_El_Salvador_v_53"/>
      <sheetName val="_Guatemala_v_53"/>
      <sheetName val="_Pto__Rico_v_53"/>
      <sheetName val="Total_recursos3"/>
      <sheetName val="por_semestres3"/>
      <sheetName val="Cuadro_PE3"/>
      <sheetName val="Tributario_A25_1_13"/>
      <sheetName val="Base_Datos3"/>
      <sheetName val="Bod__Stgo__Oct_3"/>
      <sheetName val="TASAS_E_INDICES-0k3"/>
      <sheetName val="Sheet1_(2)3"/>
      <sheetName val="Business_Plan_Siscel_v6_01"/>
      <sheetName val="Recursos_Comunes4"/>
      <sheetName val="Evolución_Siscel_TMC4"/>
      <sheetName val="Mantenimiento_v_1_4"/>
      <sheetName val="_Pto__Rico_v_14"/>
      <sheetName val="Siscel_v_2_04"/>
      <sheetName val="Mantenimiento_correctivo4"/>
      <sheetName val="_Chilev_2_4"/>
      <sheetName val="_Pto__Rico_v_2_4"/>
      <sheetName val="_Perú_v_2_4"/>
      <sheetName val="Evo_v_3_4"/>
      <sheetName val="Start_up_Argent4"/>
      <sheetName val="_Argentina_v_24"/>
      <sheetName val="_México_v_3_4"/>
      <sheetName val="_El_Salvador_v_3_4"/>
      <sheetName val="_Guatemala_v_34"/>
      <sheetName val="Evo_v_44"/>
      <sheetName val="_Chilev_34"/>
      <sheetName val="_Argentina_v_34"/>
      <sheetName val="_Perú_v_34"/>
      <sheetName val="_Pto__Rico_v_34"/>
      <sheetName val="Evo_v_54"/>
      <sheetName val="_Chilev_44"/>
      <sheetName val="_Argentina_v_44"/>
      <sheetName val="_Perú_v_44"/>
      <sheetName val="_México_v_44"/>
      <sheetName val="_El_Salvador_v_44"/>
      <sheetName val="_Guatemala_v_44"/>
      <sheetName val="_Pto__Rico_v_44"/>
      <sheetName val="_Chilev_54"/>
      <sheetName val="_Argentina_v_54"/>
      <sheetName val="_Perú_v_54"/>
      <sheetName val="_México_v_54"/>
      <sheetName val="_El_Salvador_v_54"/>
      <sheetName val="_Guatemala_v_54"/>
      <sheetName val="_Pto__Rico_v_54"/>
      <sheetName val="Total_recursos4"/>
      <sheetName val="por_semestres4"/>
      <sheetName val="Cuadro_PE4"/>
      <sheetName val="Tributario_A25_1_14"/>
      <sheetName val="Base_Datos4"/>
      <sheetName val="Bod__Stgo__Oct_4"/>
      <sheetName val="TASAS_E_INDICES-0k4"/>
      <sheetName val="Sheet1_(2)4"/>
      <sheetName val="Recursos_Comunes5"/>
      <sheetName val="Evolución_Siscel_TMC5"/>
      <sheetName val="Mantenimiento_v_1_5"/>
      <sheetName val="_Pto__Rico_v_15"/>
      <sheetName val="Siscel_v_2_05"/>
      <sheetName val="Mantenimiento_correctivo5"/>
      <sheetName val="_Chilev_2_5"/>
      <sheetName val="_Pto__Rico_v_2_5"/>
      <sheetName val="_Perú_v_2_5"/>
      <sheetName val="Evo_v_3_5"/>
      <sheetName val="Start_up_Argent5"/>
      <sheetName val="_Argentina_v_25"/>
      <sheetName val="_México_v_3_5"/>
      <sheetName val="_El_Salvador_v_3_5"/>
      <sheetName val="_Guatemala_v_35"/>
      <sheetName val="Evo_v_45"/>
      <sheetName val="_Chilev_35"/>
      <sheetName val="_Argentina_v_35"/>
      <sheetName val="_Perú_v_35"/>
      <sheetName val="_Pto__Rico_v_35"/>
      <sheetName val="Evo_v_55"/>
      <sheetName val="_Chilev_45"/>
      <sheetName val="_Argentina_v_45"/>
      <sheetName val="_Perú_v_45"/>
      <sheetName val="_México_v_45"/>
      <sheetName val="_El_Salvador_v_45"/>
      <sheetName val="_Guatemala_v_45"/>
      <sheetName val="_Pto__Rico_v_45"/>
      <sheetName val="_Chilev_55"/>
      <sheetName val="_Argentina_v_55"/>
      <sheetName val="_Perú_v_55"/>
      <sheetName val="_México_v_55"/>
      <sheetName val="_El_Salvador_v_55"/>
      <sheetName val="_Guatemala_v_55"/>
      <sheetName val="_Pto__Rico_v_55"/>
      <sheetName val="Total_recursos5"/>
      <sheetName val="por_semestres5"/>
      <sheetName val="Cuadro_PE5"/>
      <sheetName val="Tributario_A25_1_15"/>
      <sheetName val="Base_Datos5"/>
      <sheetName val="Bod__Stgo__Oct_5"/>
      <sheetName val="TASAS_E_INDICES-0k5"/>
      <sheetName val="Sheet1_(2)5"/>
      <sheetName val="Recursos_Comunes6"/>
      <sheetName val="Evolución_Siscel_TMC6"/>
      <sheetName val="Mantenimiento_v_1_6"/>
      <sheetName val="_Pto__Rico_v_16"/>
      <sheetName val="Siscel_v_2_06"/>
      <sheetName val="Mantenimiento_correctivo6"/>
      <sheetName val="_Chilev_2_6"/>
      <sheetName val="_Pto__Rico_v_2_6"/>
      <sheetName val="_Perú_v_2_6"/>
      <sheetName val="Evo_v_3_6"/>
      <sheetName val="Start_up_Argent6"/>
      <sheetName val="_Argentina_v_26"/>
      <sheetName val="_México_v_3_6"/>
      <sheetName val="_El_Salvador_v_3_6"/>
      <sheetName val="_Guatemala_v_36"/>
      <sheetName val="Evo_v_46"/>
      <sheetName val="_Chilev_36"/>
      <sheetName val="_Argentina_v_36"/>
      <sheetName val="_Perú_v_36"/>
      <sheetName val="_Pto__Rico_v_36"/>
      <sheetName val="Evo_v_56"/>
      <sheetName val="_Chilev_46"/>
      <sheetName val="_Argentina_v_46"/>
      <sheetName val="_Perú_v_46"/>
      <sheetName val="_México_v_46"/>
      <sheetName val="_El_Salvador_v_46"/>
      <sheetName val="_Guatemala_v_46"/>
      <sheetName val="_Pto__Rico_v_46"/>
      <sheetName val="_Chilev_56"/>
      <sheetName val="_Argentina_v_56"/>
      <sheetName val="_Perú_v_56"/>
      <sheetName val="_México_v_56"/>
      <sheetName val="_El_Salvador_v_56"/>
      <sheetName val="_Guatemala_v_56"/>
      <sheetName val="_Pto__Rico_v_56"/>
      <sheetName val="Total_recursos6"/>
      <sheetName val="por_semestres6"/>
      <sheetName val="Cuadro_PE6"/>
      <sheetName val="Tributario_A25_1_16"/>
      <sheetName val="Base_Datos6"/>
      <sheetName val="Bod__Stgo__Oct_6"/>
      <sheetName val="TASAS_E_INDICES-0k6"/>
      <sheetName val="Sheet1_(2)6"/>
      <sheetName val="Business_Plan_Siscel_v6_02"/>
      <sheetName val="Parámetros_de_control"/>
      <sheetName val="O-1_4_Det__Prov_Vacac"/>
      <sheetName val="Gastos_Detallados_Opt"/>
      <sheetName val="Junio_30-2005"/>
      <sheetName val="Bce_IFRS_2012"/>
      <sheetName val="Patrimonio_US$1"/>
      <sheetName val="Parámetros_de_control1"/>
      <sheetName val="O-1_4_Det__Prov_Vacac1"/>
      <sheetName val="Gastos_Detallados_Opt1"/>
      <sheetName val="Junio_30-20051"/>
      <sheetName val="Bce_IFRS_20121"/>
      <sheetName val="ACT_Fijo_Tributario"/>
      <sheetName val="AI-13.3 "/>
      <sheetName val="Recursos_Comunes7"/>
      <sheetName val="Evolución_Siscel_TMC7"/>
      <sheetName val="Mantenimiento_v_1_7"/>
      <sheetName val="_Pto__Rico_v_17"/>
      <sheetName val="Siscel_v_2_07"/>
      <sheetName val="Mantenimiento_correctivo7"/>
      <sheetName val="_Chilev_2_7"/>
      <sheetName val="_Pto__Rico_v_2_7"/>
      <sheetName val="_Perú_v_2_7"/>
      <sheetName val="Evo_v_3_7"/>
      <sheetName val="Start_up_Argent7"/>
      <sheetName val="_Argentina_v_27"/>
      <sheetName val="_México_v_3_7"/>
      <sheetName val="_El_Salvador_v_3_7"/>
      <sheetName val="_Guatemala_v_37"/>
      <sheetName val="Evo_v_47"/>
      <sheetName val="_Chilev_37"/>
      <sheetName val="_Argentina_v_37"/>
      <sheetName val="_Perú_v_37"/>
      <sheetName val="_Pto__Rico_v_37"/>
      <sheetName val="Evo_v_57"/>
      <sheetName val="_Chilev_47"/>
      <sheetName val="_Argentina_v_47"/>
      <sheetName val="_Perú_v_47"/>
      <sheetName val="_México_v_47"/>
      <sheetName val="_El_Salvador_v_47"/>
      <sheetName val="_Guatemala_v_47"/>
      <sheetName val="_Pto__Rico_v_47"/>
      <sheetName val="_Chilev_57"/>
      <sheetName val="_Argentina_v_57"/>
      <sheetName val="_Perú_v_57"/>
      <sheetName val="_México_v_57"/>
      <sheetName val="_El_Salvador_v_57"/>
      <sheetName val="_Guatemala_v_57"/>
      <sheetName val="_Pto__Rico_v_57"/>
      <sheetName val="Total_recursos7"/>
      <sheetName val="por_semestres7"/>
      <sheetName val="Cuadro_PE7"/>
      <sheetName val="Bod__Stgo__Oct_7"/>
      <sheetName val="Tributario_A25_1_17"/>
      <sheetName val="Base_Datos7"/>
      <sheetName val="TASAS_E_INDICES-0k7"/>
      <sheetName val="Sheet1_(2)7"/>
      <sheetName val="Business_Plan_Siscel_v6_03"/>
      <sheetName val="Patrimonio_US$2"/>
      <sheetName val="Parámetros_de_control2"/>
      <sheetName val="O-1_4_Det__Prov_Vacac2"/>
      <sheetName val="Gastos_Detallados_Opt2"/>
      <sheetName val="Bce_IFRS_20122"/>
      <sheetName val="Junio_30-20052"/>
      <sheetName val="Impuestos_Diferidos_1"/>
      <sheetName val="2_EE-RR20031"/>
      <sheetName val="Galpón_Portería1"/>
      <sheetName val="Tabla_%1"/>
      <sheetName val="Act_fijo_tributario_pehuenche"/>
      <sheetName val="CERRILLOS_EXENTO"/>
      <sheetName val="AT_2005_Reg"/>
      <sheetName val="General_Data"/>
      <sheetName val="cash_flow"/>
      <sheetName val="DIAP_RX-CMA-TOT"/>
      <sheetName val="ER_por_Familias"/>
      <sheetName val="Deferred_Taxes_BB_31_12_2005"/>
      <sheetName val="Sum__DCF"/>
      <sheetName val="Family_Lookup_Table"/>
      <sheetName val="Precios_de_Nudo"/>
      <sheetName val="Bce_Brasil"/>
      <sheetName val="BALANCE_(BM)"/>
      <sheetName val="Inicio_Análisis_Cuentas"/>
      <sheetName val="act_cons"/>
      <sheetName val="Rep__C_Monet_"/>
      <sheetName val="Inventario CM 2005 Borrador"/>
      <sheetName val="produccion-2002"/>
      <sheetName val="Junio 2006"/>
      <sheetName val="Informe Petroleo"/>
      <sheetName val="Pivot Petroleo"/>
      <sheetName val="Pivot Bencina"/>
      <sheetName val="Oxide"/>
      <sheetName val="RES urb"/>
      <sheetName val="Dividendos"/>
      <sheetName val="Informe_Petroleo"/>
      <sheetName val="Pivot_Petroleo"/>
      <sheetName val="Pivot_Bencina"/>
      <sheetName val="cm-invper"/>
      <sheetName val="Sum__DCF1"/>
      <sheetName val="Family_Lookup_Table1"/>
      <sheetName val="Informe_Petroleo1"/>
      <sheetName val="Pivot_Petroleo1"/>
      <sheetName val="Pivot_Bencina1"/>
      <sheetName val="Impuestos_Diferidos_2"/>
      <sheetName val="Sum__DCF2"/>
      <sheetName val="Family_Lookup_Table2"/>
      <sheetName val="Informe_Petroleo2"/>
      <sheetName val="Pivot_Petroleo2"/>
      <sheetName val="Pivot_Bencina2"/>
      <sheetName val="Inventario_CM_2005_Borrador"/>
      <sheetName val="Impuestos_Diferidos_3"/>
      <sheetName val="Patrimonio_US$3"/>
      <sheetName val="Sum__DCF3"/>
      <sheetName val="Family_Lookup_Table3"/>
      <sheetName val="Informe_Petroleo3"/>
      <sheetName val="Pivot_Petroleo3"/>
      <sheetName val="Pivot_Bencina3"/>
      <sheetName val="Inventario_CM_2005_Borrador1"/>
      <sheetName val="Impuestos_Diferidos_4"/>
      <sheetName val="Patrimonio_US$4"/>
      <sheetName val="Sum__DCF4"/>
      <sheetName val="Family_Lookup_Table4"/>
      <sheetName val="Informe_Petroleo4"/>
      <sheetName val="Pivot_Petroleo4"/>
      <sheetName val="Pivot_Bencina4"/>
      <sheetName val="Patrimonio_US$5"/>
      <sheetName val="Impuestos_Diferidos_5"/>
      <sheetName val="Sum__DCF5"/>
      <sheetName val="Family_Lookup_Table5"/>
      <sheetName val="Informe_Petroleo5"/>
      <sheetName val="Pivot_Petroleo5"/>
      <sheetName val="Pivot_Bencina5"/>
      <sheetName val="Patrimonio_US$6"/>
      <sheetName val="Impuestos_Diferidos_6"/>
      <sheetName val="Sum__DCF6"/>
      <sheetName val="Family_Lookup_Table6"/>
      <sheetName val="Informe_Petroleo6"/>
      <sheetName val="Pivot_Petroleo6"/>
      <sheetName val="Pivot_Bencina6"/>
      <sheetName val="Inventario_CM_2005_Borrador2"/>
      <sheetName val="Gcia._60000"/>
      <sheetName val="ABRIL_98"/>
      <sheetName val="CPF al 30.09.05"/>
      <sheetName val="1997"/>
      <sheetName val="Sheet1"/>
      <sheetName val="Impto Renta"/>
      <sheetName val="Diferidos"/>
      <sheetName val="P P Financieros"/>
      <sheetName val="Tipo"/>
      <sheetName val="DPTO A PLAZO 2004"/>
      <sheetName val="Efficiency"/>
      <sheetName val="Serie anual Incorporaciones"/>
      <sheetName val="CMRESU99"/>
      <sheetName val="AI-10 GRP"/>
      <sheetName val="Software 2004"/>
      <sheetName val="Market"/>
      <sheetName val="Año 2003"/>
      <sheetName val="MARCAS"/>
      <sheetName val="AC"/>
      <sheetName val="Base"/>
      <sheetName val="ajustes IFRS"/>
      <sheetName val="rli 2006"/>
      <sheetName val="BDatos"/>
      <sheetName val="POLVO CT"/>
      <sheetName val="Flujo fondos indiv"/>
      <sheetName val="CCOSTO2"/>
      <sheetName val="I.Dif."/>
      <sheetName val="RES_FAM"/>
      <sheetName val="AF Tributario"/>
      <sheetName val="I.A.L."/>
      <sheetName val="Controles"/>
      <sheetName val="IMPTO.DIFER"/>
      <sheetName val="R.L.I.SOMOL"/>
      <sheetName val="Income St"/>
      <sheetName val="VPP  A II-8"/>
      <sheetName val="RECEPCION"/>
      <sheetName val="IPC"/>
      <sheetName val="A-RLI2008"/>
      <sheetName val="Etapas Wood"/>
      <sheetName val="Ciudades"/>
      <sheetName val="Premisses"/>
      <sheetName val="Tabla velocidades y combustible"/>
      <sheetName val="AII-3 ID"/>
      <sheetName val="inpc"/>
      <sheetName val="Criterios"/>
      <sheetName val="Inicio"/>
      <sheetName val="CPM-BCSA-03"/>
      <sheetName val="CONTA"/>
      <sheetName val="AI-0 RLI(cliente)"/>
      <sheetName val="INTCO Selection"/>
      <sheetName val="INV-GOODWILL"/>
      <sheetName val="REGISTROS"/>
      <sheetName val="PROGRAMA"/>
      <sheetName val="CARMEN-H"/>
      <sheetName val="VoucherPetroleo(1)"/>
      <sheetName val="PegarPresentacion"/>
      <sheetName val="M.Var.Cons."/>
      <sheetName val="Recetas PPI"/>
      <sheetName val="Deferred Tax - USD"/>
      <sheetName val="Listado de Personal"/>
      <sheetName val="389090"/>
      <sheetName val="174"/>
      <sheetName val="Calcs"/>
      <sheetName val="FinData"/>
      <sheetName val="True up and provision"/>
      <sheetName val="FS SAP"/>
      <sheetName val="Evaluación Económica"/>
      <sheetName val="F.EXCHANGE 97"/>
      <sheetName val="Recetas_PPI"/>
      <sheetName val="Listado_de_Personal"/>
      <sheetName val="23.210902"/>
      <sheetName val="FORN"/>
      <sheetName val="Período"/>
      <sheetName val="Deferred Tax - USD - IFRS"/>
      <sheetName val="Data Source Kars"/>
      <sheetName val="EFU"/>
      <sheetName val="Balance 2010 USD"/>
      <sheetName val="P-L"/>
      <sheetName val="Listas"/>
      <sheetName val="BHIF ANEXO 2"/>
      <sheetName val="SCOTIABANK US$"/>
      <sheetName val="FLUJO DE CAJA"/>
      <sheetName val=" Méxicoô-&gt;_x0000_"/>
      <sheetName val="Deferred Taxes 30.04.2006"/>
      <sheetName val="CPF_al_30_09_05"/>
      <sheetName val="Antecedentes_del_Cliente"/>
      <sheetName val="Prov__Dic-2006"/>
      <sheetName val="Tabla_Inversiones"/>
      <sheetName val="Impto_Renta"/>
      <sheetName val="AT_2005_Reg1"/>
      <sheetName val="General_Data1"/>
      <sheetName val="cash_flow1"/>
      <sheetName val="Recetas_PPI1"/>
      <sheetName val="Inicio_Análisis_Cuentas1"/>
      <sheetName val="Listado_de_Personal1"/>
      <sheetName val="Galpón_Portería2"/>
      <sheetName val="AT_2005_Reg2"/>
      <sheetName val="General_Data2"/>
      <sheetName val="2_EE-RR20032"/>
      <sheetName val="cash_flow2"/>
      <sheetName val="Tabla_%2"/>
      <sheetName val="Recetas_PPI2"/>
      <sheetName val="Inicio_Análisis_Cuentas2"/>
      <sheetName val="Listado_de_Personal2"/>
      <sheetName val="Deferred_Tax_-_USD"/>
      <sheetName val="Galpón_Portería3"/>
      <sheetName val="AT_2005_Reg3"/>
      <sheetName val="General_Data3"/>
      <sheetName val="2_EE-RR20033"/>
      <sheetName val="cash_flow3"/>
      <sheetName val="Recetas_PPI3"/>
      <sheetName val="Tabla_%3"/>
      <sheetName val="Inicio_Análisis_Cuentas3"/>
      <sheetName val="Listado_de_Personal3"/>
      <sheetName val="Deferred_Tax_-_USD1"/>
      <sheetName val="Galpón_Portería4"/>
      <sheetName val="AT_2005_Reg4"/>
      <sheetName val="General_Data4"/>
      <sheetName val="Tabla_%4"/>
      <sheetName val="2_EE-RR20034"/>
      <sheetName val="cash_flow4"/>
      <sheetName val="Recetas_PPI4"/>
      <sheetName val="Inicio_Análisis_Cuentas4"/>
      <sheetName val="Listado_de_Personal4"/>
      <sheetName val="Galpón_Portería5"/>
      <sheetName val="AT_2005_Reg5"/>
      <sheetName val="General_Data5"/>
      <sheetName val="2_EE-RR20035"/>
      <sheetName val="cash_flow5"/>
      <sheetName val="Tabla_%5"/>
      <sheetName val="Recetas_PPI5"/>
      <sheetName val="Inicio_Análisis_Cuentas5"/>
      <sheetName val="Listado_de_Personal5"/>
      <sheetName val="Galpón_Portería6"/>
      <sheetName val="AT_2005_Reg6"/>
      <sheetName val="General_Data6"/>
      <sheetName val="2_EE-RR20036"/>
      <sheetName val="cash_flow6"/>
      <sheetName val="Tabla_%6"/>
      <sheetName val="Recetas_PPI6"/>
      <sheetName val="Inicio_Análisis_Cuentas6"/>
      <sheetName val="Listado_de_Personal6"/>
      <sheetName val="Deferred_Tax_-_USD2"/>
      <sheetName val="CAT"/>
      <sheetName val="Rng_CapFloor_T0"/>
      <sheetName val="Rng_Swaption_T0"/>
      <sheetName val="Pres completo 07"/>
      <sheetName val="Result 2006"/>
      <sheetName val="Result 2007"/>
      <sheetName val="Sft SAP"/>
      <sheetName val="11-04"/>
      <sheetName val="DIC-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6">
          <cell r="H6">
            <v>121</v>
          </cell>
        </row>
        <row r="7">
          <cell r="H7">
            <v>42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CALCULO"/>
      <sheetName val="VENTAS"/>
      <sheetName val="RRHH"/>
      <sheetName val="HONORARIOS"/>
      <sheetName val="INSUMOS"/>
      <sheetName val="EBITDA"/>
      <sheetName val="Charts Centros"/>
      <sheetName val="Impuestos Diferidos "/>
      <sheetName val="2208001001"/>
      <sheetName val="Precios"/>
      <sheetName val="Dietas"/>
      <sheetName val="Precios de Nudo"/>
      <sheetName val="RESUMEN"/>
      <sheetName val="Distribución Chile"/>
      <sheetName val="RLI"/>
      <sheetName val="Clientes-KM-MVA-VNR"/>
      <sheetName val="Check CF,BC,P&amp;L"/>
      <sheetName val="Axe_Doc"/>
      <sheetName val="Links"/>
      <sheetName val="Lead"/>
      <sheetName val="3100"/>
      <sheetName val="Costos de Distribución"/>
      <sheetName val="Indices"/>
      <sheetName val="Intangibles 28-02-2014"/>
      <sheetName val="Nota 9.1"/>
      <sheetName val="CMRESU99"/>
      <sheetName val="canales"/>
    </sheetNames>
    <sheetDataSet>
      <sheetData sheetId="0">
        <row r="18">
          <cell r="B18">
            <v>0</v>
          </cell>
        </row>
      </sheetData>
      <sheetData sheetId="1">
        <row r="18">
          <cell r="B18">
            <v>0</v>
          </cell>
        </row>
      </sheetData>
      <sheetData sheetId="2">
        <row r="18">
          <cell r="B18">
            <v>0</v>
          </cell>
        </row>
      </sheetData>
      <sheetData sheetId="3">
        <row r="18">
          <cell r="B18">
            <v>0</v>
          </cell>
        </row>
      </sheetData>
      <sheetData sheetId="4">
        <row r="18">
          <cell r="B18">
            <v>0</v>
          </cell>
        </row>
      </sheetData>
      <sheetData sheetId="5">
        <row r="18">
          <cell r="B18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CALCULO"/>
      <sheetName val="VENTAS"/>
      <sheetName val="RRHH"/>
      <sheetName val="HONORARIOS"/>
      <sheetName val="INSUMOS"/>
      <sheetName val="EBITDA"/>
      <sheetName val="Charts Centros"/>
      <sheetName val="Impuestos Diferidos "/>
      <sheetName val="2208001001"/>
      <sheetName val="Precios"/>
      <sheetName val="Dietas"/>
      <sheetName val="Precios de Nudo"/>
      <sheetName val="RESUMEN"/>
      <sheetName val="Distribución Chile"/>
      <sheetName val="RLI"/>
      <sheetName val="Clientes-KM-MVA-VNR"/>
      <sheetName val="Check CF,BC,P&amp;L"/>
      <sheetName val="3100"/>
      <sheetName val="Axe_Doc"/>
      <sheetName val="Links"/>
      <sheetName val="Lead"/>
      <sheetName val="Costos de Distribución"/>
      <sheetName val="Indices"/>
      <sheetName val="Intangibles 28-02-2014"/>
      <sheetName val="Nota 9.1"/>
      <sheetName val="CMRESU99"/>
      <sheetName val="canales"/>
    </sheetNames>
    <sheetDataSet>
      <sheetData sheetId="0">
        <row r="18">
          <cell r="B18">
            <v>0</v>
          </cell>
        </row>
      </sheetData>
      <sheetData sheetId="1">
        <row r="18">
          <cell r="B18">
            <v>0</v>
          </cell>
        </row>
      </sheetData>
      <sheetData sheetId="2">
        <row r="18">
          <cell r="B18">
            <v>0</v>
          </cell>
        </row>
      </sheetData>
      <sheetData sheetId="3">
        <row r="18">
          <cell r="B18">
            <v>0</v>
          </cell>
        </row>
      </sheetData>
      <sheetData sheetId="4">
        <row r="18">
          <cell r="B18">
            <v>0</v>
          </cell>
        </row>
      </sheetData>
      <sheetData sheetId="5">
        <row r="18">
          <cell r="B18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Impuestos Diferidos "/>
      <sheetName val="PASIVOS"/>
      <sheetName val="1997"/>
      <sheetName val="Distribución Chile"/>
      <sheetName val="PAPELES"/>
      <sheetName val="Dólar Observado"/>
      <sheetName val="Inputs - Act &amp; F'cast"/>
      <sheetName val="ACTIVOS"/>
      <sheetName val="VENTAS"/>
      <sheetName val="ANIM"/>
      <sheetName val="Precios"/>
      <sheetName val="Dietas"/>
      <sheetName val="3100"/>
      <sheetName val="empresa"/>
      <sheetName val="CONSUMO"/>
      <sheetName val="Resumen"/>
      <sheetName val="(5)CMRES99"/>
      <sheetName val="DPTO A PLAZO 2004"/>
      <sheetName val="Inicio Análisis Cuentas"/>
      <sheetName val="CCOSTO2"/>
      <sheetName val="Sheet1"/>
      <sheetName val="Gastos Cultivo Fase 2"/>
      <sheetName val="Gastos Admin. Fase 2"/>
      <sheetName val="Gastos Admin."/>
      <sheetName val="Gastos Detallados Opt"/>
      <sheetName val="AD_CM_Resultado"/>
      <sheetName val="I_A_L_"/>
      <sheetName val="PAPELES_(B-5)"/>
      <sheetName val="Prov__Dic-2006"/>
      <sheetName val="Impuestos_Diferidos_"/>
      <sheetName val="Inputs_-_Act_&amp;_F'cast"/>
      <sheetName val="Distribución_Chile"/>
      <sheetName val="GTOS AMORT IPAS"/>
      <sheetName val="70"/>
      <sheetName val="Exportación"/>
      <sheetName val=""/>
      <sheetName val="Data Input"/>
      <sheetName val="P&amp;L_Amortizations"/>
      <sheetName val="Disc Totals"/>
      <sheetName val="AD_CM_Resultado4"/>
      <sheetName val="I_A_L_4"/>
      <sheetName val="PAPELES_(B-5)4"/>
      <sheetName val="Prov__Dic-20064"/>
      <sheetName val="Impuestos_Diferidos_4"/>
      <sheetName val="Inputs_-_Act_&amp;_F'cast4"/>
      <sheetName val="Gastos_Detallados_Opt2"/>
      <sheetName val="Inicio_Análisis_Cuentas"/>
      <sheetName val="Distribución_Chile1"/>
      <sheetName val="GTOS_AMORT_IPAS"/>
      <sheetName val="Gastos_Cultivo_Fase_2"/>
      <sheetName val="Gastos_Admin__Fase_2"/>
      <sheetName val="Gastos_Admin_"/>
      <sheetName val="Dólar_Observado"/>
      <sheetName val="AD_CM_Resultado2"/>
      <sheetName val="I_A_L_2"/>
      <sheetName val="PAPELES_(B-5)2"/>
      <sheetName val="Prov__Dic-20062"/>
      <sheetName val="Impuestos_Diferidos_2"/>
      <sheetName val="Inputs_-_Act_&amp;_F'cast2"/>
      <sheetName val="Gastos_Detallados_Opt"/>
      <sheetName val="AD_CM_Resultado1"/>
      <sheetName val="I_A_L_1"/>
      <sheetName val="PAPELES_(B-5)1"/>
      <sheetName val="Prov__Dic-20061"/>
      <sheetName val="Impuestos_Diferidos_1"/>
      <sheetName val="Inputs_-_Act_&amp;_F'cast1"/>
      <sheetName val="Gastos_Detallados_Opt1"/>
      <sheetName val="AD_CM_Resultado3"/>
      <sheetName val="I_A_L_3"/>
      <sheetName val="PAPELES_(B-5)3"/>
      <sheetName val="Prov__Dic-20063"/>
      <sheetName val="Impuestos_Diferidos_3"/>
      <sheetName val="Inputs_-_Act_&amp;_F'ca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alance"/>
      <sheetName val="Resultados"/>
      <sheetName val="Resultados (resumido)"/>
      <sheetName val="Asientos de Eliminación"/>
      <sheetName val="Ctas. X C y P relac"/>
      <sheetName val="Cuadro 37"/>
      <sheetName val="Inversiones"/>
      <sheetName val="Int. Minor."/>
      <sheetName val="Participaciones"/>
      <sheetName val="SS relac"/>
      <sheetName val="DC"/>
      <sheetName val="Conciliación Rsvas, DC y R°"/>
      <sheetName val="Cuadratura"/>
      <sheetName val="CMRESU99"/>
      <sheetName val="Impuestos Diferidos "/>
      <sheetName val="Distribución Chile"/>
    </sheetNames>
    <sheetDataSet>
      <sheetData sheetId="0" refreshError="1"/>
      <sheetData sheetId="1" refreshError="1">
        <row r="4">
          <cell r="D4" t="str">
            <v>CHILECTRA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PP 12"/>
      <sheetName val="Datos"/>
      <sheetName val="DICIEMBRE"/>
      <sheetName val="Patrimonios"/>
      <sheetName val="AD Invers"/>
      <sheetName val="AD Pat Neg"/>
      <sheetName val="Reserva  Dif T-C"/>
      <sheetName val="Ajuste Reserva Betania"/>
      <sheetName val="Dividendos"/>
      <sheetName val="Inver EERR"/>
      <sheetName val="Aumento_Dism"/>
      <sheetName val="EMPRESAS"/>
      <sheetName val="EERR ISAPRES ABIERTAS"/>
      <sheetName val="Bce.EP"/>
      <sheetName val="LBO"/>
      <sheetName val="Balance"/>
      <sheetName val="Inicio Análisis Cuentas"/>
      <sheetName val="CMRESU99"/>
      <sheetName val="SerieA1"/>
      <sheetName val="FCaja"/>
      <sheetName val="Precios"/>
      <sheetName val="AN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Sheet"/>
      <sheetName val="Cognos Checks"/>
      <sheetName val="Notes"/>
      <sheetName val="Taxproof (Euros)"/>
      <sheetName val="Taxproof (GBP)"/>
      <sheetName val="Reserves proof (Euros)"/>
      <sheetName val="Reserves proof (GBP)"/>
      <sheetName val="CT Balance Sheet"/>
      <sheetName val="DT Balance Sheet"/>
      <sheetName val="Cashflow"/>
      <sheetName val="Computation"/>
      <sheetName val="Prior Year analysis"/>
      <sheetName val="Unprovided DT"/>
      <sheetName val="CT creditor c-f"/>
    </sheetNames>
    <sheetDataSet>
      <sheetData sheetId="0" refreshError="1">
        <row r="6">
          <cell r="C6">
            <v>2013</v>
          </cell>
        </row>
        <row r="8">
          <cell r="C8">
            <v>0.23246575342465753</v>
          </cell>
        </row>
        <row r="10">
          <cell r="C10">
            <v>1.22</v>
          </cell>
        </row>
        <row r="11">
          <cell r="C11">
            <v>1.22</v>
          </cell>
        </row>
        <row r="16">
          <cell r="E16" t="str">
            <v>SA</v>
          </cell>
        </row>
        <row r="17">
          <cell r="E17" t="str">
            <v>1312</v>
          </cell>
        </row>
        <row r="18">
          <cell r="E18" t="str">
            <v>T1</v>
          </cell>
        </row>
        <row r="19">
          <cell r="E19" t="str">
            <v>TSANIT</v>
          </cell>
        </row>
        <row r="20">
          <cell r="E20" t="str">
            <v>T1</v>
          </cell>
        </row>
        <row r="21">
          <cell r="E21" t="str">
            <v>IFR2</v>
          </cell>
        </row>
        <row r="22">
          <cell r="E22" t="str">
            <v>ALL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ducc"/>
      <sheetName val="Resdeduc"/>
      <sheetName val="Deducr"/>
      <sheetName val="Gtovta"/>
      <sheetName val="Módulo1"/>
      <sheetName val="Resgvta"/>
      <sheetName val="Resnoper"/>
      <sheetName val="Resmin"/>
      <sheetName val="Rgtoadm"/>
      <sheetName val="Módulo2"/>
      <sheetName val="Módulo3"/>
      <sheetName val="Gergral"/>
      <sheetName val="AGBAR-TRI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"/>
      <sheetName val="Variables y Tarifas"/>
      <sheetName val="Otros proyectos"/>
      <sheetName val="Proy. DG"/>
      <sheetName val="Proy. D R&amp;C"/>
      <sheetName val="Proy. D I&amp;C"/>
      <sheetName val="Proy. D T&amp;D"/>
      <sheetName val="Parametros"/>
      <sheetName val="#¡REF"/>
      <sheetName val="I.A.L."/>
      <sheetName val="Inicio"/>
      <sheetName val="Presupuesto_rrhh 19_05_03"/>
      <sheetName val="Efficiency"/>
      <sheetName val="SerieA1"/>
      <sheetName val="Impuestos Diferidos "/>
      <sheetName val="VENTAS"/>
      <sheetName val="Bce.EP"/>
      <sheetName val="Argentina"/>
      <sheetName val="AD Invers"/>
      <sheetName val="Precios"/>
      <sheetName val="Dietas"/>
      <sheetName val="CM_IPC"/>
      <sheetName val="Distribución Chile"/>
      <sheetName val="PAPELES"/>
      <sheetName val="BECH"/>
      <sheetName val="Inicio Análisis Cuentas"/>
      <sheetName val="ADQ.-CONS-MONT."/>
      <sheetName val="Análisis"/>
      <sheetName val="IPC-C.M."/>
      <sheetName val="RLI"/>
      <sheetName val="IPC"/>
      <sheetName val="Sheet1"/>
      <sheetName val="ACT-RES"/>
      <sheetName val="PPM actualizados"/>
      <sheetName val="PASIVOS"/>
      <sheetName val="Balance"/>
      <sheetName val="ANIM"/>
      <sheetName val="2208001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E"/>
      <sheetName val="CARTONES "/>
      <sheetName val="Embalajes"/>
      <sheetName val="INVERSIONES"/>
      <sheetName val="Punitaqui"/>
      <sheetName val="Rauquen "/>
      <sheetName val="Pencahue"/>
      <sheetName val="Thomsen "/>
      <sheetName val="California "/>
      <sheetName val="STANDAR TRADING"/>
      <sheetName val="Tickmarks"/>
      <sheetName val="Ajustes"/>
      <sheetName val="(2al5,10,11,15,16,18,19,20,22)"/>
      <sheetName val="Detalle invers"/>
      <sheetName val="Parametros"/>
      <sheetName val="empresa"/>
      <sheetName val="Asesoria RRH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E12">
            <v>1688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chas"/>
      <sheetName val="Menu"/>
      <sheetName val="Esquema_E.F.Individuales"/>
      <sheetName val="Esquema_E.F.Consolidados"/>
      <sheetName val="Instrucciones de llenado"/>
      <sheetName val="Inf.General"/>
      <sheetName val="Anexo N°1_Est Sit Fin Clas (I)"/>
      <sheetName val="Anexo N°1_Est Sit Fin Liq (I)"/>
      <sheetName val="Anexo N°1.A Comp (I)"/>
      <sheetName val="Anexo N°2_Est Cambio Patri  (I)"/>
      <sheetName val="Anexo N°3_Est Res Funcion (I)"/>
      <sheetName val="Anexo N°3.A_Comp (I)"/>
      <sheetName val="Anexo N°4_Est Flujo Dir (I)"/>
      <sheetName val="Anexo N°4_Est Flujo Indir (I)"/>
      <sheetName val="Anexo N°4.A_Comp (I)"/>
      <sheetName val="Anexo N°4.A_Comp (C)"/>
      <sheetName val="Anexo N°5_Activos ME (I)"/>
      <sheetName val="Anexo N°5_Pasivos ME (I)"/>
      <sheetName val="Anexo N°5_Activos ME (C)"/>
      <sheetName val="Anexo N°5_Pasivos ME (C)"/>
      <sheetName val="Hoja1"/>
      <sheetName val="Anexo N°6_Préstamos banc (I)"/>
      <sheetName val="Anexo N°6_Préstamos banc (C)"/>
      <sheetName val="Anexo N°7_Obligaciones (I)"/>
      <sheetName val="Anexo N°7_Obligaciones (C)"/>
      <sheetName val="Anexo N°8_CxC y xP ent rel (I)"/>
      <sheetName val="Anexo N°8_CxC y xP ent rel  (C)"/>
      <sheetName val="Indices"/>
      <sheetName val="Costos de Distribución"/>
      <sheetName val="12"/>
      <sheetName val="Pencahue"/>
      <sheetName val="Parametros"/>
      <sheetName val="Bce.EP"/>
      <sheetName val="Títulos"/>
      <sheetName val="Diferidos"/>
      <sheetName val="Detalle invers"/>
      <sheetName val="(2al5,10,11,15,16,18,19,20,22)"/>
      <sheetName val="AD Invers"/>
      <sheetName val="LBO"/>
    </sheetNames>
    <sheetDataSet>
      <sheetData sheetId="0" refreshError="1">
        <row r="2">
          <cell r="A2">
            <v>39903</v>
          </cell>
        </row>
        <row r="3">
          <cell r="A3">
            <v>39994</v>
          </cell>
        </row>
        <row r="4">
          <cell r="A4">
            <v>40086</v>
          </cell>
        </row>
        <row r="5">
          <cell r="A5">
            <v>40178</v>
          </cell>
        </row>
        <row r="6">
          <cell r="A6">
            <v>40268</v>
          </cell>
        </row>
        <row r="7">
          <cell r="A7">
            <v>40359</v>
          </cell>
        </row>
        <row r="8">
          <cell r="A8">
            <v>40451</v>
          </cell>
        </row>
        <row r="9">
          <cell r="A9">
            <v>40543</v>
          </cell>
        </row>
        <row r="10">
          <cell r="A10">
            <v>40633</v>
          </cell>
        </row>
        <row r="11">
          <cell r="A11">
            <v>40724</v>
          </cell>
        </row>
        <row r="12">
          <cell r="A12">
            <v>40816</v>
          </cell>
        </row>
        <row r="13">
          <cell r="A13">
            <v>40908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Chile</v>
          </cell>
        </row>
        <row r="3">
          <cell r="B3" t="str">
            <v>Dólares</v>
          </cell>
          <cell r="D3" t="str">
            <v>Mensual</v>
          </cell>
          <cell r="F3" t="str">
            <v>Contractual</v>
          </cell>
          <cell r="H3" t="str">
            <v>Extranjero</v>
          </cell>
        </row>
        <row r="4">
          <cell r="B4" t="str">
            <v>Euros</v>
          </cell>
          <cell r="D4" t="str">
            <v>Trimestral</v>
          </cell>
          <cell r="F4" t="str">
            <v>Residual</v>
          </cell>
        </row>
        <row r="5">
          <cell r="B5" t="str">
            <v>Yenes</v>
          </cell>
          <cell r="D5" t="str">
            <v>Semestral</v>
          </cell>
          <cell r="H5" t="str">
            <v>SI</v>
          </cell>
        </row>
        <row r="6">
          <cell r="B6" t="str">
            <v>U.F.</v>
          </cell>
          <cell r="D6" t="str">
            <v>Anual</v>
          </cell>
          <cell r="H6" t="str">
            <v>NO</v>
          </cell>
        </row>
        <row r="7">
          <cell r="B7" t="str">
            <v>Pesos No Reajustables</v>
          </cell>
          <cell r="D7" t="str">
            <v>Al vencimiento</v>
          </cell>
        </row>
        <row r="8">
          <cell r="B8" t="str">
            <v>Otra</v>
          </cell>
          <cell r="D8" t="str">
            <v>Otra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cterísticas"/>
      <sheetName val="Inversiones"/>
      <sheetName val="HP"/>
      <sheetName val="HNP"/>
      <sheetName val="OG"/>
      <sheetName val="LS1"/>
      <sheetName val="LS2"/>
      <sheetName val="LS3"/>
      <sheetName val="LS4"/>
      <sheetName val="LS5"/>
      <sheetName val="LS6"/>
      <sheetName val="LS7"/>
      <sheetName val="COP"/>
      <sheetName val="Calculos"/>
      <sheetName val="Títulos"/>
      <sheetName val="TABLAS"/>
      <sheetName val="PER"/>
      <sheetName val="Planificacion"/>
      <sheetName val="Dietas"/>
      <sheetName val="Precios"/>
      <sheetName val="Diferidos"/>
      <sheetName val="Pencahue"/>
      <sheetName val="Parametros"/>
      <sheetName val="Hoja1"/>
      <sheetName val="fechas"/>
      <sheetName val="Impuestos Diferidos "/>
      <sheetName val="SerieA1"/>
      <sheetName val="IMPUTACION"/>
      <sheetName val="Patrimonio US$"/>
      <sheetName val="Datos"/>
      <sheetName val="BDatos"/>
      <sheetName val="(2al5,10,11,15,16,18,19,20,22)"/>
      <sheetName val="SOP"/>
      <sheetName val="Plan1"/>
      <sheetName val="VolSupply"/>
      <sheetName val="Model"/>
      <sheetName val="ITstrategy"/>
      <sheetName val="CenarEnergyHelp"/>
      <sheetName val="Patrimonio_US$"/>
      <sheetName val="Mes"/>
      <sheetName val="Clientes 2004"/>
      <sheetName val="Patrimonio_US$1"/>
      <sheetName val="Patrimonio_US$2"/>
      <sheetName val="Patrimonio_US$3"/>
      <sheetName val="Patrimonio_US$4"/>
      <sheetName val="Patrimonio_US$5"/>
      <sheetName val="Patrimonio_US$6"/>
      <sheetName val="Income"/>
      <sheetName val="Patrimonio_US$7"/>
      <sheetName val="Clientes_2004"/>
      <sheetName val="Impuestos_Diferidos_"/>
      <sheetName val="__FDSCACHE__"/>
      <sheetName val="AF Fin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7">
          <cell r="B17" t="str">
            <v>Consultor Principal</v>
          </cell>
        </row>
        <row r="18">
          <cell r="B18" t="str">
            <v>Consultor</v>
          </cell>
        </row>
        <row r="19">
          <cell r="B19" t="str">
            <v>Analista</v>
          </cell>
        </row>
        <row r="20">
          <cell r="B20" t="str">
            <v>Analista programador</v>
          </cell>
        </row>
        <row r="21">
          <cell r="B21" t="str">
            <v>Programador</v>
          </cell>
        </row>
        <row r="22">
          <cell r="B22" t="str">
            <v>Operador</v>
          </cell>
        </row>
      </sheetData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OTA-IND"/>
      <sheetName val="RLI"/>
      <sheetName val="INVERSIONES"/>
      <sheetName val="ACT_FIJO"/>
      <sheetName val="Tasa 17"/>
      <sheetName val="IMPDIF-PER"/>
      <sheetName val="Hoja2"/>
      <sheetName val="IMPDIF-INI"/>
      <sheetName val="ANA-CTAS"/>
      <sheetName val="Hoja1"/>
      <sheetName val="IPAS"/>
      <sheetName val="DONAC"/>
      <sheetName val="REQUERIMIENTOS"/>
      <sheetName val="Diferidos"/>
      <sheetName val="Títulos"/>
      <sheetName val="Parametros"/>
      <sheetName val="fechas"/>
      <sheetName val="Pencahue"/>
      <sheetName val="pre-inv"/>
      <sheetName val="Variables"/>
      <sheetName val="Etapas"/>
      <sheetName val="INFORME FINAL"/>
      <sheetName val="EEFF"/>
      <sheetName val="BDatos"/>
      <sheetName val="IMPUTACION"/>
      <sheetName val="CTC-Legal09-30-02"/>
      <sheetName val="Patrimonio"/>
      <sheetName val="Anexo 17"/>
      <sheetName val="Activo"/>
      <sheetName val="Tasa_17"/>
      <sheetName val="AF INDALUM"/>
      <sheetName val="INFORME_FINAL"/>
      <sheetName val="Anexo_17"/>
      <sheetName val="TranSum"/>
      <sheetName val="tablas"/>
      <sheetName val="bprov"/>
      <sheetName val="Salg98-2003"/>
      <sheetName val="Personal"/>
      <sheetName val="Salg 98"/>
      <sheetName val="Marked"/>
      <sheetName val="Income"/>
      <sheetName val="Tasa_171"/>
      <sheetName val="INFORME_FINAL1"/>
      <sheetName val="Anexo_171"/>
      <sheetName val="AF_INDALUM"/>
      <sheetName val="Tasa_172"/>
      <sheetName val="INFORME_FINAL2"/>
      <sheetName val="Anexo_172"/>
      <sheetName val="AF_INDALUM1"/>
      <sheetName val="Salg_98"/>
      <sheetName val="L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Sector"/>
      <sheetName val="Graficos Sector-País"/>
      <sheetName val="Detalle unid. negocios"/>
      <sheetName val="Ebitda Consol. y VPP CGE"/>
      <sheetName val="EBITDA Empresas"/>
      <sheetName val="Indicadores Finacieros"/>
      <sheetName val="Inversiones Empresas"/>
      <sheetName val="Indicadores RRHH"/>
      <sheetName val="EERR CGE (Directorio) "/>
      <sheetName val="Relacionadas"/>
      <sheetName val="Balance CGE"/>
      <sheetName val="Var. Op. Elec. FICH"/>
      <sheetName val="Var. Op. GLP FICH"/>
      <sheetName val="Var. Op. GN FICH"/>
      <sheetName val="Res. Ppal. Emp."/>
      <sheetName val="UUN"/>
      <sheetName val="Inf. Comercial"/>
      <sheetName val="Chilenizados"/>
      <sheetName val="Datos Gráficos Utilidad"/>
      <sheetName val="2009"/>
      <sheetName val="2009p"/>
      <sheetName val="2008"/>
      <sheetName val="Parámetros"/>
      <sheetName val="CGED"/>
      <sheetName val="Emel"/>
      <sheetName val="Conafe"/>
      <sheetName val="Edelmag"/>
      <sheetName val="CGET"/>
      <sheetName val="CGE GEN"/>
      <sheetName val="IGSA"/>
      <sheetName val="Tusan"/>
      <sheetName val="CLG"/>
      <sheetName val="Binaria"/>
      <sheetName val="Tecnet"/>
      <sheetName val="Novanet"/>
      <sheetName val="CGE Magallanes"/>
      <sheetName val="CGE Argentina"/>
      <sheetName val="Inversiones El Rauli"/>
      <sheetName val="Emel Inversiones S.A."/>
      <sheetName val="TuVes"/>
      <sheetName val="Gasco"/>
      <sheetName val="Gasco GLP"/>
      <sheetName val="Metrogas"/>
      <sheetName val="Gasmar"/>
      <sheetName val="Gas Sur"/>
      <sheetName val="Gasnor"/>
      <sheetName val="Otras Gasco"/>
      <sheetName val="Edet"/>
      <sheetName val="Ejesa"/>
      <sheetName val="Ejsedsa"/>
      <sheetName val="ESJ"/>
      <sheetName val="CGEH"/>
      <sheetName val="REX"/>
      <sheetName val="Depreciación"/>
      <sheetName val="Utilidad"/>
      <sheetName val="Patrimonio"/>
      <sheetName val="Dotación"/>
      <sheetName val="EBITDA"/>
      <sheetName val="Inversiones"/>
      <sheetName val="Particip."/>
      <sheetName val="Físicos Electricos"/>
      <sheetName val="Físicos Gas"/>
      <sheetName val="Datos Físicos"/>
      <sheetName val="Datos Fís. Elec. - P.1-4 (PRES)"/>
      <sheetName val="Datos Fís. Gas - P.3-4 (PRES)"/>
      <sheetName val="Parametros"/>
      <sheetName val="Precios de Nudo"/>
      <sheetName val="FCaja"/>
      <sheetName val="Dólar Observado"/>
      <sheetName val="Proy."/>
      <sheetName val="RLI"/>
      <sheetName val="VENTAS"/>
      <sheetName val="CELULOSA $"/>
      <sheetName val="AD Invers"/>
      <sheetName val="Títulos"/>
      <sheetName val="AC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 t="str">
            <v>Febrero</v>
          </cell>
          <cell r="C3" t="str">
            <v>Enero</v>
          </cell>
        </row>
        <row r="6">
          <cell r="B6">
            <v>2009</v>
          </cell>
        </row>
        <row r="24">
          <cell r="C24">
            <v>1.071</v>
          </cell>
        </row>
        <row r="26">
          <cell r="C26">
            <v>0.98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"/>
      <sheetName val="SHP"/>
      <sheetName val="EERR97"/>
      <sheetName val="BCES 1997"/>
      <sheetName val="EERR"/>
      <sheetName val="DIST REM"/>
      <sheetName val="CM"/>
      <sheetName val="PATRIMONIO"/>
      <sheetName val="Hoja14"/>
      <sheetName val="ajustes"/>
      <sheetName val="Hoja16"/>
      <sheetName val="D-REN02"/>
      <sheetName val="Inicio"/>
      <sheetName val="PL"/>
      <sheetName val="Dólar Observado"/>
      <sheetName val="AII-3 Pat. Trib"/>
      <sheetName val="Parámetros"/>
      <sheetName val="2009"/>
      <sheetName val="IPC"/>
      <sheetName val="Precios"/>
      <sheetName val="dataHFM"/>
      <sheetName val="dataOther"/>
      <sheetName val="9702"/>
      <sheetName val="Arriendos Anticipados "/>
      <sheetName val="D° Llaves LP  ok"/>
      <sheetName val=" F.T. 2004-2008 ok "/>
      <sheetName val="Licencias ok  "/>
      <sheetName val="Otros Gastos  Antic ok"/>
      <sheetName val="AGBAR-TRIM"/>
      <sheetName val="RLI - FUT 31-12-2008"/>
      <sheetName val="16 C MONETARIA CPI ok"/>
      <sheetName val="Pérdida tributaria acumul."/>
      <sheetName val="TAB"/>
      <sheetName val="VAC"/>
      <sheetName val="Hoja4"/>
      <sheetName val="prov"/>
      <sheetName val="RLI (AII-1)"/>
      <sheetName val="UF"/>
      <sheetName val="Datos"/>
      <sheetName val="FIBRES"/>
      <sheetName val="SOC"/>
      <sheetName val="Pag.1"/>
      <sheetName val="CONTROL VENCIMIENTO"/>
      <sheetName val="Inicio Análisis Cuentas"/>
      <sheetName val="CALC.FACTOR"/>
      <sheetName val="Dneta"/>
      <sheetName val="acciones (a-4)"/>
      <sheetName val="General Data"/>
      <sheetName val="Liabilities"/>
      <sheetName val="2.1 Capital expenditure"/>
      <sheetName val="1. P-L"/>
      <sheetName val="P-L"/>
      <sheetName val="#REF"/>
      <sheetName val="TRABAJO"/>
      <sheetName val="RESULTAD"/>
      <sheetName val="TA SyS"/>
      <sheetName val="BALANCE_"/>
      <sheetName val="BCES_1997"/>
      <sheetName val="DIST_REM"/>
      <sheetName val="Arriendos_Anticipados_"/>
      <sheetName val="D°_Llaves_LP__ok"/>
      <sheetName val="_F_T__2004-2008_ok_"/>
      <sheetName val="Licencias_ok__"/>
      <sheetName val="Otros_Gastos__Antic_ok"/>
      <sheetName val="RLI_-_FUT_31-12-2008"/>
      <sheetName val="16_C_MONETARIA_CPI_ok"/>
      <sheetName val="Pérdida_tributaria_acumul_"/>
      <sheetName val="RLI_(AII-1)"/>
      <sheetName val="Dólar_Observado"/>
      <sheetName val="BALANCE_1"/>
      <sheetName val="BCES_19971"/>
      <sheetName val="DIST_REM1"/>
      <sheetName val="Arriendos_Anticipados_1"/>
      <sheetName val="D°_Llaves_LP__ok1"/>
      <sheetName val="_F_T__2004-2008_ok_1"/>
      <sheetName val="Licencias_ok__1"/>
      <sheetName val="Otros_Gastos__Antic_ok1"/>
      <sheetName val="RLI_-_FUT_31-12-20081"/>
      <sheetName val="16_C_MONETARIA_CPI_ok1"/>
      <sheetName val="Pérdida_tributaria_acumul_1"/>
      <sheetName val="RLI_(AII-1)1"/>
      <sheetName val="Dólar_Observado1"/>
      <sheetName val="BCE Pesos"/>
      <sheetName val=" AnexoOpDiv99"/>
      <sheetName val="GGRLES"/>
      <sheetName val="#¡REF"/>
      <sheetName val="CAPEX"/>
      <sheetName val="Feuil1"/>
      <sheetName val="BDatos"/>
      <sheetName val="Parametros"/>
      <sheetName val="papeles"/>
      <sheetName val="AF Fin 2008"/>
      <sheetName val="VPP  A II-8"/>
      <sheetName val="BLCE10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P-L"/>
      <sheetName val="General Data"/>
      <sheetName val="1. P-L"/>
      <sheetName val="2. Balance Sheet"/>
      <sheetName val="2.1 Capital expenditure"/>
      <sheetName val="3. Cash flow statement"/>
      <sheetName val="3.1. Change in grp structure "/>
      <sheetName val="4. Change in equity"/>
      <sheetName val="5. Effects on P&amp;L &amp; Assets"/>
      <sheetName val="6. COS and Distribution costs"/>
      <sheetName val="7. Provision allowances"/>
      <sheetName val="8. Other income and expenses"/>
      <sheetName val="9. Extraordinary items"/>
      <sheetName val="10.Local income tax calculation"/>
      <sheetName val="11. Tax proof"/>
      <sheetName val="12. Goodwill"/>
      <sheetName val="13. Intangible assets"/>
      <sheetName val="14. Fixed assets"/>
      <sheetName val="15. Stock"/>
      <sheetName val="16. Financial assets"/>
      <sheetName val="17. Non consolidated stock"/>
      <sheetName val="18. Other receivables - Cash"/>
      <sheetName val="19. Reserve for contingencies"/>
      <sheetName val="20. Borrowings"/>
      <sheetName val="21. Maturity of debt"/>
      <sheetName val="22. Other debts"/>
      <sheetName val="23. Booked deferred tax"/>
      <sheetName val="24. Cont and Commitments"/>
      <sheetName val="25. Headcount"/>
      <sheetName val="26. Intragroup transactions"/>
      <sheetName val="27. Intragroup Capital"/>
      <sheetName val="28. Intragroup balances"/>
      <sheetName val="29. Translation adjustment"/>
      <sheetName val="30. Audit Fees"/>
      <sheetName val="Checks (detail)"/>
      <sheetName val="Checks (global)"/>
      <sheetName val="impr"/>
      <sheetName val="Dia_Dividendes_Recus"/>
      <sheetName val="Dia_Dividendes_Payes"/>
      <sheetName val="Dia Codes"/>
      <sheetName val="BALANCE "/>
      <sheetName val="D-REN02"/>
      <sheetName val="Hoja1"/>
    </sheetNames>
    <sheetDataSet>
      <sheetData sheetId="0"/>
      <sheetData sheetId="1">
        <row r="2">
          <cell r="C2" t="str">
            <v>YEAR N : 30/09/2003</v>
          </cell>
        </row>
      </sheetData>
      <sheetData sheetId="2">
        <row r="59">
          <cell r="A59" t="str">
            <v>R990</v>
          </cell>
        </row>
      </sheetData>
      <sheetData sheetId="3">
        <row r="3">
          <cell r="G3" t="str">
            <v>Carrefour Chile S.A.</v>
          </cell>
        </row>
      </sheetData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dor"/>
      <sheetName val="Activo"/>
      <sheetName val="Pasivo"/>
      <sheetName val="E°Resultado"/>
      <sheetName val="Presentacion Flujo"/>
      <sheetName val="Reclasificaciones"/>
      <sheetName val="Porcentajes"/>
      <sheetName val="tipos de cambio"/>
      <sheetName val="Deposito a Plazo"/>
      <sheetName val="Deudores Varios"/>
      <sheetName val="Existencias"/>
      <sheetName val="Trans.EE.RR."/>
      <sheetName val="Efectos result"/>
      <sheetName val="FUT"/>
      <sheetName val="Impto."/>
      <sheetName val="Diferido Bt60 (a)"/>
      <sheetName val="Diferido Bt60 (e)"/>
      <sheetName val="Otros activos circ."/>
      <sheetName val="Pactos con retroc."/>
      <sheetName val="Activo fijo"/>
      <sheetName val="Inv. E-R"/>
      <sheetName val="San Isidro"/>
      <sheetName val="Pasivos asoc. CP"/>
      <sheetName val="Inversiones"/>
      <sheetName val="Inv Otras soc"/>
      <sheetName val="M Y M Valor"/>
      <sheetName val="Otros Act. LP"/>
      <sheetName val="Otros Pasivos CP"/>
      <sheetName val="Oblig. Bcos. CP"/>
      <sheetName val="Oblig. Bcos. LPpCP"/>
      <sheetName val="Oblig. Bcos. LP"/>
      <sheetName val="Pagarés"/>
      <sheetName val="Bono SVS"/>
      <sheetName val="Bonos series (b)"/>
      <sheetName val="Bonos series"/>
      <sheetName val="Prov. y Cast."/>
      <sheetName val="Indem al Personal"/>
      <sheetName val="Int. Minoritario"/>
      <sheetName val="Int. Minor. Resultado"/>
      <sheetName val="Patrimonio"/>
      <sheetName val="Acciones"/>
      <sheetName val="Dividendos"/>
      <sheetName val="Capital"/>
      <sheetName val="Deficit"/>
      <sheetName val="Reservas patrimonio"/>
      <sheetName val="Otros. Ig. F.Explot."/>
      <sheetName val="OtrosEg. F.Explot."/>
      <sheetName val="Corrección monetaria"/>
      <sheetName val="Diferencias de Cambio"/>
      <sheetName val="GastosBonos"/>
      <sheetName val="Derivados"/>
      <sheetName val="Garantías"/>
      <sheetName val="Garantías Ind"/>
      <sheetName val="Moneda Ext.Activo"/>
      <sheetName val="Moneda Ext.PasivoCP"/>
      <sheetName val="Moneda Ext.PasivoLP"/>
      <sheetName val="Item ext"/>
      <sheetName val="Otros Flujo"/>
      <sheetName val="Dólar Observado"/>
      <sheetName val="General Data"/>
      <sheetName val="Feuil1"/>
      <sheetName val="Liabilities"/>
      <sheetName val="2.1 Capital expenditure"/>
      <sheetName val="1. P-L"/>
      <sheetName val="P-L"/>
      <sheetName val="Parámetros"/>
      <sheetName val="BALANCE "/>
      <sheetName val="FCaja"/>
      <sheetName val="Proy."/>
      <sheetName val="RLI"/>
      <sheetName val="Asiento Agosto 2007"/>
      <sheetName val="Proyecciones"/>
      <sheetName val="Total Gral2003"/>
      <sheetName val="Por Suc 2003"/>
      <sheetName val="Por Suc 2003 (ind)"/>
      <sheetName val="Por Suc 2003 (co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AGF Belgium a"/>
      <sheetName val="AGF Belgium"/>
      <sheetName val="Feuil3"/>
      <sheetName val="Feuil4"/>
      <sheetName val="General Data"/>
      <sheetName val="Liabilities"/>
      <sheetName val="2.1 Capital expenditure"/>
      <sheetName val="1. P-L"/>
      <sheetName val="P-L"/>
      <sheetName val="Résultat Consolidé Benelux "/>
      <sheetName val="(2al5,10,11,15,16,18,19,20,22)"/>
      <sheetName val="FIBRES"/>
      <sheetName val="SOC"/>
      <sheetName val="TRABAJO"/>
      <sheetName val="Dólar Observado"/>
      <sheetName val="Prices"/>
      <sheetName val="CONSOLIDACION miles de pesos"/>
      <sheetName val="acciones (a-4)"/>
      <sheetName val="Inv Recap"/>
      <sheetName val="EERR"/>
      <sheetName val="BALANCE "/>
      <sheetName val="Axe_Doc"/>
      <sheetName val="Dneta"/>
      <sheetName val="CONTROL VENCIMIENTO"/>
      <sheetName val="Inicio"/>
      <sheetName val="PL"/>
      <sheetName val="Deposito a Plazo"/>
      <sheetName val="AII-3 Pat. Trib"/>
      <sheetName val="RLI"/>
      <sheetName val="Parámetros"/>
      <sheetName val="D-REN02"/>
      <sheetName val=""/>
      <sheetName val="Inputs"/>
      <sheetName val="Sensibilidad"/>
      <sheetName val="TA SyS"/>
      <sheetName val="CAPEX"/>
      <sheetName val="Arriendos Anticipados "/>
      <sheetName val="D° Llaves LP  ok"/>
      <sheetName val=" F.T. 2004-2008 ok "/>
      <sheetName val="Licencias ok  "/>
      <sheetName val="Otros Gastos  Antic ok"/>
      <sheetName val="FADRVR32"/>
      <sheetName val="Costeo-Mina"/>
      <sheetName val="ASETA INFORME"/>
      <sheetName val="Master Input"/>
      <sheetName val="Analisis"/>
      <sheetName val="Mes"/>
      <sheetName val="Clientes 2004"/>
      <sheetName val="AI- 5.3"/>
      <sheetName val="Personal3"/>
      <sheetName val="AGF_Belgium_a"/>
      <sheetName val="AGF_Belgium"/>
      <sheetName val="General_Data"/>
      <sheetName val="2_1_Capital_expenditure"/>
      <sheetName val="1__P-L"/>
      <sheetName val="Résultat_Consolidé_Benelux_"/>
      <sheetName val="Dólar_Observado"/>
      <sheetName val="BALANCE_"/>
      <sheetName val="acciones_(a-4)"/>
      <sheetName val="CONSOLIDACION_miles_de_pesos"/>
      <sheetName val="Inv_Recap"/>
      <sheetName val="CONTROL_VENCIMIENTO"/>
      <sheetName val="TA_SyS"/>
      <sheetName val="Arriendos_Anticipados_"/>
      <sheetName val="D°_Llaves_LP__ok"/>
      <sheetName val="_F_T__2004-2008_ok_"/>
      <sheetName val="Licencias_ok__"/>
      <sheetName val="Otros_Gastos__Antic_ok"/>
      <sheetName val="ASETA_INFORME"/>
      <sheetName val="AGF_Belgium_a1"/>
      <sheetName val="AGF_Belgium1"/>
      <sheetName val="General_Data1"/>
      <sheetName val="2_1_Capital_expenditure1"/>
      <sheetName val="1__P-L1"/>
      <sheetName val="Résultat_Consolidé_Benelux_1"/>
      <sheetName val="Dólar_Observado1"/>
      <sheetName val="BALANCE_1"/>
      <sheetName val="acciones_(a-4)1"/>
      <sheetName val="CONSOLIDACION_miles_de_pesos1"/>
      <sheetName val="Inv_Recap1"/>
      <sheetName val="CONTROL_VENCIMIENTO1"/>
      <sheetName val="TA_SyS1"/>
      <sheetName val="Arriendos_Anticipados_1"/>
      <sheetName val="D°_Llaves_LP__ok1"/>
      <sheetName val="_F_T__2004-2008_ok_1"/>
      <sheetName val="Licencias_ok__1"/>
      <sheetName val="Otros_Gastos__Antic_ok1"/>
      <sheetName val="ASETA_INFORME1"/>
      <sheetName val="Diferidos"/>
      <sheetName val="Títulos"/>
      <sheetName val="AGF_Belgium_a2"/>
      <sheetName val="AGF_Belgium2"/>
      <sheetName val="General_Data2"/>
      <sheetName val="2_1_Capital_expenditure2"/>
      <sheetName val="1__P-L2"/>
      <sheetName val="Résultat_Consolidé_Benelux_2"/>
      <sheetName val="BALANCE_2"/>
      <sheetName val="Dólar_Observado2"/>
      <sheetName val="acciones_(a-4)2"/>
      <sheetName val="Arriendos_Anticipados_2"/>
      <sheetName val="D°_Llaves_LP__ok2"/>
      <sheetName val="_F_T__2004-2008_ok_2"/>
      <sheetName val="Licencias_ok__2"/>
      <sheetName val="Otros_Gastos__Antic_ok2"/>
      <sheetName val="Inv_Recap2"/>
      <sheetName val="CONSOLIDACION_miles_de_pesos2"/>
      <sheetName val="CONTROL_VENCIMIENTO2"/>
      <sheetName val="ASETA_INFORME2"/>
      <sheetName val="TA_SyS2"/>
      <sheetName val="Clientes_2004"/>
      <sheetName val="AI-_5_3"/>
      <sheetName val="Master_Input"/>
      <sheetName val="Deposito_a_Plazo"/>
      <sheetName val="AII-3_Pat__Trib"/>
      <sheetName val="AI-_5_31"/>
      <sheetName val="Clientes_20041"/>
      <sheetName val="AGF_Belgium_a3"/>
      <sheetName val="AGF_Belgium3"/>
      <sheetName val="General_Data3"/>
      <sheetName val="2_1_Capital_expenditure3"/>
      <sheetName val="1__P-L3"/>
      <sheetName val="Résultat_Consolidé_Benelux_3"/>
      <sheetName val="Inv_Recap3"/>
      <sheetName val="acciones_(a-4)3"/>
      <sheetName val="BALANCE_3"/>
      <sheetName val="Dólar_Observado3"/>
      <sheetName val="CONSOLIDACION_miles_de_pesos3"/>
      <sheetName val="CONTROL_VENCIMIENTO3"/>
      <sheetName val="Arriendos_Anticipados_3"/>
      <sheetName val="D°_Llaves_LP__ok3"/>
      <sheetName val="_F_T__2004-2008_ok_3"/>
      <sheetName val="Licencias_ok__3"/>
      <sheetName val="Otros_Gastos__Antic_ok3"/>
      <sheetName val="TA_SyS3"/>
      <sheetName val="AI-_5_32"/>
      <sheetName val="Clientes_20042"/>
      <sheetName val="AGF_Belgium_a4"/>
      <sheetName val="AGF_Belgium4"/>
      <sheetName val="General_Data4"/>
      <sheetName val="2_1_Capital_expenditure4"/>
      <sheetName val="1__P-L4"/>
      <sheetName val="Résultat_Consolidé_Benelux_4"/>
      <sheetName val="BALANCE_4"/>
      <sheetName val="Dólar_Observado4"/>
      <sheetName val="Inv_Recap4"/>
      <sheetName val="acciones_(a-4)4"/>
      <sheetName val="CONSOLIDACION_miles_de_pesos4"/>
      <sheetName val="CONTROL_VENCIMIENTO4"/>
      <sheetName val="Arriendos_Anticipados_4"/>
      <sheetName val="D°_Llaves_LP__ok4"/>
      <sheetName val="_F_T__2004-2008_ok_4"/>
      <sheetName val="Licencias_ok__4"/>
      <sheetName val="Otros_Gastos__Antic_ok4"/>
      <sheetName val="TA_SyS4"/>
      <sheetName val="ASETA_INFORME3"/>
      <sheetName val="AI-_5_33"/>
      <sheetName val="Clientes_20043"/>
      <sheetName val="EVA Data "/>
      <sheetName val="Base Dato GIF"/>
      <sheetName val="EERR ISAPRES ABIERTAS"/>
      <sheetName val="IS ANALYSIS - 60%"/>
    </sheetNames>
    <sheetDataSet>
      <sheetData sheetId="0" refreshError="1">
        <row r="26">
          <cell r="A26" t="str">
            <v>T=ANALYSE</v>
          </cell>
        </row>
        <row r="28">
          <cell r="A28" t="str">
            <v>H=CONSO</v>
          </cell>
        </row>
        <row r="29">
          <cell r="A29" t="str">
            <v>E=@AGF-BEL</v>
          </cell>
        </row>
        <row r="30">
          <cell r="A30" t="str">
            <v>M=P41</v>
          </cell>
        </row>
        <row r="31">
          <cell r="A31" t="str">
            <v>R=AGFDI</v>
          </cell>
        </row>
        <row r="32">
          <cell r="A32" t="str">
            <v>V=EURO</v>
          </cell>
        </row>
        <row r="37">
          <cell r="A37" t="str">
            <v>T=ANALYSE</v>
          </cell>
        </row>
        <row r="39">
          <cell r="A39" t="str">
            <v>H=CONSO</v>
          </cell>
        </row>
        <row r="40">
          <cell r="A40" t="str">
            <v>E=@AGF-BEL</v>
          </cell>
        </row>
        <row r="41">
          <cell r="A41" t="str">
            <v>M=P21</v>
          </cell>
        </row>
        <row r="42">
          <cell r="A42" t="str">
            <v>R=AGFDI</v>
          </cell>
        </row>
        <row r="43">
          <cell r="A43" t="str">
            <v>V=EURO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FERENCIAS JUNIO"/>
      <sheetName val="DIFERENCIAS ACUM JUNIO"/>
      <sheetName val="PPTO INGRESOS ISA 2006"/>
      <sheetName val="Ing-Evol"/>
      <sheetName val="Ingresos Explotacion"/>
      <sheetName val="RRHH 062006"/>
      <sheetName val="Asesoria Financiera"/>
      <sheetName val="Asesoria RRHH"/>
      <sheetName val="Asesoria Contable"/>
      <sheetName val="Asesoria Profesional"/>
      <sheetName val="Asesoria Comunicacional"/>
      <sheetName val="Consumos Basicos"/>
      <sheetName val="Mantenciones"/>
      <sheetName val="Materiales"/>
      <sheetName val="Insumos"/>
      <sheetName val="Honorarios"/>
      <sheetName val="Publicidad"/>
      <sheetName val="Aseo y Vigilancia"/>
      <sheetName val="Servicio Legal"/>
      <sheetName val="Servicio de Computacion"/>
      <sheetName val="Gastos Generales"/>
      <sheetName val="Correspondencia"/>
      <sheetName val="Arriendo"/>
      <sheetName val="Transporte"/>
      <sheetName val="Seguros"/>
      <sheetName val="Notarial y Judicial"/>
      <sheetName val="Otros Egresos"/>
      <sheetName val="Otros Ingresos"/>
      <sheetName val="Servicio Outsourcing Admini"/>
      <sheetName val="Capacitacion Pers Admini"/>
      <sheetName val="Control Dosimetrico"/>
      <sheetName val="Asesoria Tecnologos"/>
      <sheetName val="Auditoria Externa"/>
      <sheetName val="Otros Gastos Bancarios"/>
      <sheetName val="Contribucion Bs. Raices"/>
      <sheetName val="Desarrollo Profesional Medico"/>
      <sheetName val="ANIM"/>
      <sheetName val="RLI_12_2006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xe_Doc"/>
      <sheetName val="Bilan"/>
      <sheetName val="Résultat par Destination"/>
      <sheetName val="Résultat par Nature"/>
      <sheetName val="R009"/>
      <sheetName val="R011"/>
      <sheetName val="R012"/>
      <sheetName val="R013"/>
      <sheetName val="HBIL1"/>
      <sheetName val="HBIL3"/>
      <sheetName val="Feuil1"/>
      <sheetName val="Tabla"/>
      <sheetName val="acciones (a-4)"/>
      <sheetName val="Risc Financiero"/>
      <sheetName val="Inputs - Act &amp; F'cast"/>
      <sheetName val="Revenue"/>
      <sheetName val="General Data"/>
      <sheetName val="Liabilities"/>
      <sheetName val="2.1 Capital expenditure"/>
      <sheetName val="1. P-L"/>
      <sheetName val="P-L"/>
      <sheetName val="BALANCE "/>
      <sheetName val="factores"/>
      <sheetName val=""/>
      <sheetName val="FIBRES"/>
      <sheetName val="SOC"/>
      <sheetName val="Income(Oxide)"/>
      <sheetName val="Deposito a Plazo"/>
      <sheetName val="Dólar Observado"/>
      <sheetName val="Prices"/>
      <sheetName val="Inv Recap"/>
      <sheetName val="Master Input"/>
      <sheetName val="ASETA INFORME"/>
      <sheetName val="Bod. Stgo. Oct."/>
      <sheetName val="Résultat_par_Destination"/>
      <sheetName val="Résultat_par_Nature"/>
      <sheetName val="Risc_Financiero"/>
      <sheetName val="Inputs_-_Act_&amp;_F'cast"/>
      <sheetName val="General_Data"/>
      <sheetName val="2_1_Capital_expenditure"/>
      <sheetName val="1__P-L"/>
      <sheetName val="acciones_(a-4)"/>
      <sheetName val="BALANCE_"/>
      <sheetName val="Inv_Recap"/>
      <sheetName val="Résultat_par_Destination1"/>
      <sheetName val="Résultat_par_Nature1"/>
      <sheetName val="Risc_Financiero1"/>
      <sheetName val="Inputs_-_Act_&amp;_F'cast1"/>
      <sheetName val="General_Data1"/>
      <sheetName val="2_1_Capital_expenditure1"/>
      <sheetName val="1__P-L1"/>
      <sheetName val="acciones_(a-4)1"/>
      <sheetName val="BALANCE_1"/>
      <sheetName val="Inv_Recap1"/>
      <sheetName val="mar-2000"/>
      <sheetName val="Mes"/>
      <sheetName val="Clientes 2004"/>
      <sheetName val="Ajustes"/>
      <sheetName val="Sheet1 (2)"/>
      <sheetName val="PIV-Gasolina"/>
      <sheetName val="Résultat_par_Destination2"/>
      <sheetName val="Résultat_par_Nature2"/>
      <sheetName val="Inputs_-_Act_&amp;_F'cast2"/>
      <sheetName val="Risc_Financiero2"/>
      <sheetName val="acciones_(a-4)2"/>
      <sheetName val="General_Data2"/>
      <sheetName val="2_1_Capital_expenditure2"/>
      <sheetName val="1__P-L2"/>
      <sheetName val="BALANCE_2"/>
      <sheetName val="ASETA_INFORME"/>
      <sheetName val="Bod__Stgo__Oct_"/>
      <sheetName val="Inv_Recap2"/>
      <sheetName val="Dólar_Observado"/>
      <sheetName val="Master_Input"/>
      <sheetName val="Clientes_2004"/>
      <sheetName val="Deposito_a_Plazo"/>
      <sheetName val="Bod__Stgo__Oct_1"/>
      <sheetName val="ASETA_INFORME1"/>
      <sheetName val="Résultat_par_Destination3"/>
      <sheetName val="Résultat_par_Nature3"/>
      <sheetName val="Risc_Financiero3"/>
      <sheetName val="Inputs_-_Act_&amp;_F'cast3"/>
      <sheetName val="acciones_(a-4)3"/>
      <sheetName val="General_Data3"/>
      <sheetName val="2_1_Capital_expenditure3"/>
      <sheetName val="1__P-L3"/>
      <sheetName val="BALANCE_3"/>
      <sheetName val="Bod__Stgo__Oct_2"/>
      <sheetName val="ASETA_INFORME2"/>
      <sheetName val="#¡REF"/>
      <sheetName val="EST. FINANCIEROS 2000"/>
      <sheetName val="Detalle Asientos"/>
      <sheetName val="Detalle Asientos Mad. Chile"/>
      <sheetName val="INDICES FINANCIEROS"/>
      <sheetName val="Base datos"/>
      <sheetName val="Varios"/>
      <sheetName val="CONTABILIZACIONES DE ELIMINAC."/>
      <sheetName val="Hoja Trabajo Consolidación de E"/>
      <sheetName val="Analisis Razonado"/>
      <sheetName val="RESULT"/>
      <sheetName val="RNMNA"/>
      <sheetName val="RLI"/>
      <sheetName val="datos"/>
      <sheetName val="abr02"/>
      <sheetName val="Sep02"/>
      <sheetName val="Résultat_par_Destination4"/>
      <sheetName val="Résultat_par_Nature4"/>
      <sheetName val="Risc_Financiero4"/>
      <sheetName val="Inputs_-_Act_&amp;_F'cast4"/>
      <sheetName val="acciones_(a-4)4"/>
      <sheetName val="General_Data4"/>
      <sheetName val="2_1_Capital_expenditure4"/>
      <sheetName val="1__P-L4"/>
      <sheetName val="BALANCE_4"/>
      <sheetName val="Bod__Stgo__Oct_3"/>
      <sheetName val="ASETA_INFORME3"/>
      <sheetName val="Sheet1_(2)"/>
      <sheetName val="Bce.EP"/>
    </sheetNames>
    <sheetDataSet>
      <sheetData sheetId="0" refreshError="1">
        <row r="4">
          <cell r="B4" t="str">
            <v>xxxxxxxxxxxxxxxxxxxxxxxxxxxxxxxxxxxxxxxx</v>
          </cell>
        </row>
        <row r="6">
          <cell r="A6" t="str">
            <v>U=2001.12</v>
          </cell>
        </row>
        <row r="18">
          <cell r="B18" t="e">
            <v>#N/A</v>
          </cell>
        </row>
        <row r="25">
          <cell r="A25" t="str">
            <v>T=CONSO</v>
          </cell>
        </row>
        <row r="26">
          <cell r="A26" t="str">
            <v>M=F99</v>
          </cell>
        </row>
        <row r="27">
          <cell r="A27" t="str">
            <v>H=LOCAL</v>
          </cell>
        </row>
        <row r="28">
          <cell r="A28" t="str">
            <v>N=LIA01</v>
          </cell>
        </row>
        <row r="29">
          <cell r="A29" t="str">
            <v>E=TN02A</v>
          </cell>
        </row>
        <row r="30">
          <cell r="A30" t="str">
            <v>U=2001.12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xe_Doc"/>
      <sheetName val="R102"/>
      <sheetName val="Feuil1"/>
      <sheetName val="General Data"/>
      <sheetName val="Liabilities"/>
      <sheetName val="2.1 Capital expenditure"/>
      <sheetName val="1. P-L"/>
      <sheetName val="P-L"/>
      <sheetName val="Deposito a Plazo"/>
      <sheetName val="BALANCE "/>
      <sheetName val="Dneta"/>
      <sheetName val="General_Data"/>
      <sheetName val="2_1_Capital_expenditure"/>
      <sheetName val="1__P-L"/>
      <sheetName val="BALANCE_"/>
      <sheetName val="General_Data1"/>
      <sheetName val="2_1_Capital_expenditure1"/>
      <sheetName val="1__P-L1"/>
      <sheetName val="BALANCE_1"/>
      <sheetName val="Inicio_Análisis_Cuentas"/>
      <sheetName val="Pencahue"/>
      <sheetName val="General_Data2"/>
      <sheetName val="2_1_Capital_expenditure2"/>
      <sheetName val="1__P-L2"/>
      <sheetName val="BALANCE_2"/>
      <sheetName val="Deposito_a_Plazo"/>
      <sheetName val="General_Data3"/>
      <sheetName val="2_1_Capital_expenditure3"/>
      <sheetName val="1__P-L3"/>
      <sheetName val="General_Data4"/>
      <sheetName val="2_1_Capital_expenditure4"/>
      <sheetName val="1__P-L4"/>
      <sheetName val="BALANCE_3"/>
      <sheetName val="Parametros"/>
    </sheetNames>
    <sheetDataSet>
      <sheetData sheetId="0" refreshError="1">
        <row r="56">
          <cell r="A56" t="str">
            <v>T=ANALYSE</v>
          </cell>
        </row>
        <row r="57">
          <cell r="A57" t="str">
            <v>H=CONSO</v>
          </cell>
        </row>
        <row r="58">
          <cell r="A58" t="str">
            <v>R=AGFDI</v>
          </cell>
        </row>
        <row r="59">
          <cell r="A59" t="str">
            <v>V=EURO</v>
          </cell>
        </row>
        <row r="60">
          <cell r="A60" t="str">
            <v>E=@agf-bel</v>
          </cell>
        </row>
        <row r="61">
          <cell r="A61" t="str">
            <v>U=2001.06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Impuesto"/>
      <sheetName val="Participaciones"/>
      <sheetName val="Efectos en EERR"/>
      <sheetName val="Participaciones1"/>
      <sheetName val="Cuadratura"/>
      <sheetName val="Asientos Balance"/>
      <sheetName val="Asientos Resultados"/>
      <sheetName val="Análisis Mes"/>
      <sheetName val="Análisis Año"/>
      <sheetName val="Activos Regulados"/>
      <sheetName val="Activos pasivos"/>
      <sheetName val="Estado de Resultado2"/>
      <sheetName val="Consolidado Ch$ 05-2005 Endesa"/>
      <sheetName val="#¡REF"/>
      <sheetName val="Proyecciones"/>
      <sheetName val="graficos"/>
      <sheetName val="Resultado"/>
      <sheetName val="bond curves-n.u."/>
      <sheetName val="Dólar Observado"/>
      <sheetName val="Axe_Doc"/>
      <sheetName val="Impuestos Diferidos "/>
      <sheetName val="Dic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02"/>
      <sheetName val="#¡REF"/>
      <sheetName val="Proyecciones"/>
      <sheetName val="graficos"/>
      <sheetName val="Resultado"/>
      <sheetName val="P&amp;L"/>
      <sheetName val="Dólar Observado"/>
      <sheetName val="Hoja1"/>
      <sheetName val="Asiento Agosto 2007"/>
      <sheetName val="Axe_Doc"/>
      <sheetName val="Resultados"/>
      <sheetName val="bond curves-n.u."/>
      <sheetName val="Títulos"/>
    </sheetNames>
    <sheetDataSet>
      <sheetData sheetId="0" refreshError="1">
        <row r="4">
          <cell r="I4">
            <v>16574</v>
          </cell>
        </row>
        <row r="5">
          <cell r="I5">
            <v>105000</v>
          </cell>
        </row>
        <row r="6">
          <cell r="I6">
            <v>12390</v>
          </cell>
          <cell r="O6">
            <v>14726</v>
          </cell>
        </row>
        <row r="7">
          <cell r="I7">
            <v>62747</v>
          </cell>
        </row>
        <row r="9">
          <cell r="I9">
            <v>18700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Finales - Resumen"/>
      <sheetName val="Tarifas Desagregadas"/>
      <sheetName val="Factores Coincidencia - H. Util"/>
      <sheetName val="Factores de Expansión"/>
      <sheetName val="Costos de Distribución"/>
      <sheetName val="Cargos Fijos"/>
      <sheetName val="Indices"/>
      <sheetName val="P. Nudo Equivalente"/>
      <sheetName val="P. Nudo"/>
      <sheetName val="Resumen Ingresos"/>
      <sheetName val="Resumen Ingresos por Tarifa"/>
      <sheetName val="Base para Archivo"/>
      <sheetName val="Publicación Tarifas Finales"/>
      <sheetName val="Tarifas Finales CGE1 - 10 copia"/>
      <sheetName val="Tarifas Finales CGE2 - 2 copias"/>
      <sheetName val="Tarifas Finales CGE3 y CGE7 - 4"/>
      <sheetName val="Tarifas Finales CGE4 y CGE7 - 8"/>
      <sheetName val="Tarifas Finales CGE5 y CGE6 - 4"/>
      <sheetName val="Base Pliego Sistema"/>
      <sheetName val="Archivo de Texto"/>
      <sheetName val="Anexo Nº1 SEC"/>
      <sheetName val="Archivo Nº1 SEC"/>
      <sheetName val="Anexo Nº2 SEC"/>
      <sheetName val="Archivo Nº2 SEC"/>
      <sheetName val="Resumen Costos Distribución"/>
      <sheetName val="Resumen Cargos Fijos"/>
      <sheetName val="Resumen FFCC y HUtil"/>
      <sheetName val="Resumen FF Perdidas"/>
      <sheetName val="Estructura de Ventas 1995"/>
      <sheetName val="Bces Inicio"/>
      <sheetName val="Bce"/>
      <sheetName val="Index"/>
      <sheetName val="CM"/>
      <sheetName val="Dic02"/>
      <sheetName val="P&amp;L"/>
      <sheetName val="#¡REF"/>
      <sheetName val="Estado de Resultado"/>
      <sheetName val="Proyecciones"/>
      <sheetName val="graficos"/>
      <sheetName val="Resultad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>
        <row r="5">
          <cell r="E5">
            <v>0.96799999999999997</v>
          </cell>
          <cell r="F5">
            <v>0.94479999999999997</v>
          </cell>
          <cell r="G5">
            <v>0.95320000000000005</v>
          </cell>
        </row>
        <row r="6">
          <cell r="B6">
            <v>1.4044371051120046</v>
          </cell>
          <cell r="E6">
            <v>0.96799999999999997</v>
          </cell>
          <cell r="F6">
            <v>0.91159999999999997</v>
          </cell>
          <cell r="G6">
            <v>0.92589999999999995</v>
          </cell>
        </row>
        <row r="7">
          <cell r="E7">
            <v>0.95389999999999997</v>
          </cell>
          <cell r="F7">
            <v>0.92079999999999995</v>
          </cell>
          <cell r="G7">
            <v>0.93110000000000004</v>
          </cell>
        </row>
        <row r="8">
          <cell r="E8">
            <v>0.96140000000000003</v>
          </cell>
          <cell r="F8">
            <v>0.95140000000000002</v>
          </cell>
          <cell r="G8">
            <v>0.96050000000000002</v>
          </cell>
        </row>
        <row r="9">
          <cell r="B9">
            <v>1.167967298402081</v>
          </cell>
          <cell r="E9">
            <v>0.95440000000000003</v>
          </cell>
          <cell r="F9">
            <v>0.94020000000000004</v>
          </cell>
          <cell r="G9">
            <v>0.94889999999999997</v>
          </cell>
        </row>
        <row r="12">
          <cell r="B12">
            <v>1.2111157830358166</v>
          </cell>
        </row>
        <row r="15">
          <cell r="B15">
            <v>0.69216595301973072</v>
          </cell>
        </row>
        <row r="20">
          <cell r="B20">
            <v>1.3068216579993883</v>
          </cell>
        </row>
        <row r="21">
          <cell r="B21">
            <v>0.96899999999999997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"/>
      <sheetName val="cambi"/>
      <sheetName val="bond curves-n.u."/>
      <sheetName val="TermLocalVol"/>
      <sheetName val="SwaptionMatrices"/>
      <sheetName val="SwaptionMatrices living (2)"/>
      <sheetName val="SwaptionMatrices living"/>
      <sheetName val="Swp Matr +|- Vol"/>
      <sheetName val="WTI"/>
      <sheetName val="Fixing"/>
      <sheetName val="991203"/>
      <sheetName val="INPUT"/>
      <sheetName val="Var Preços"/>
      <sheetName val="Tabela de Parâmetros"/>
      <sheetName val="ANIM"/>
      <sheetName val="Proyecciones"/>
      <sheetName val="graficos"/>
      <sheetName val="Resultado"/>
      <sheetName val="Precios"/>
      <sheetName val="Dietas"/>
      <sheetName val="RLI"/>
      <sheetName val="Indices"/>
      <sheetName val="Costos de Distribución"/>
      <sheetName val="7_6"/>
      <sheetName val="Dic02"/>
      <sheetName val="#¡REF"/>
      <sheetName val="Datos spread"/>
      <sheetName val="Títul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HOJADECONSOLIDACION"/>
      <sheetName val="Presentacion Flujo"/>
      <sheetName val="Detalle Otros cargos-abonos"/>
      <sheetName val="Detalle Otros Flujo"/>
      <sheetName val="Flujo  EERR"/>
      <sheetName val="SALDOS INICIALES"/>
      <sheetName val="dividendos"/>
      <sheetName val="Prestamos"/>
      <sheetName val="DETALLE DE SALDOS"/>
      <sheetName val="Datos spread"/>
      <sheetName val="Proyecciones"/>
      <sheetName val="FCaja"/>
      <sheetName val="bond curves-n.u."/>
      <sheetName val="Deposito a Plazo"/>
      <sheetName val="Indices"/>
      <sheetName val="Costos de Distribución"/>
      <sheetName val="Estado de Resultado"/>
      <sheetName val="Balance 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Variación Balance General "/>
      <sheetName val="Variación Estado de Resultado"/>
      <sheetName val="BCE VS FLUJO"/>
      <sheetName val="EERR VS FLUJO"/>
      <sheetName val="Inversiones"/>
      <sheetName val="Interes Minoritarios"/>
      <sheetName val="Ctas. X C y P Relac"/>
      <sheetName val="Efectos en Resultado EERR"/>
      <sheetName val="Asientos Balance"/>
      <sheetName val="Asientos Resultados"/>
      <sheetName val="OT ING"/>
      <sheetName val="OT EGR"/>
      <sheetName val="EMPRESAS"/>
      <sheetName val="Cta Cte"/>
      <sheetName val="Efectos"/>
      <sheetName val="Ajuste Imptos"/>
      <sheetName val="bond curves-n.u."/>
      <sheetName val="Detalle Otros Flujo"/>
      <sheetName val="HOJADECONSOLIDACION"/>
      <sheetName val="Datos spread"/>
      <sheetName val="Indices"/>
      <sheetName val="Costos de Distribu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Activos Regulados"/>
      <sheetName val="Estado de Resultado"/>
      <sheetName val="Inversiones"/>
      <sheetName val="Ctas. X C y P relac"/>
      <sheetName val="Impuesto"/>
      <sheetName val="Filiales Nacionales"/>
      <sheetName val="Consolidado IFRS"/>
      <sheetName val="Interes Minoritario"/>
      <sheetName val="Conciliación"/>
      <sheetName val="Conciliación por ajustes"/>
      <sheetName val="Dividendos por pagar"/>
      <sheetName val="Participaciones"/>
      <sheetName val="Participaciones1"/>
      <sheetName val="Cuadratura"/>
      <sheetName val="Efectos en EERR"/>
      <sheetName val="Asientos Balance"/>
      <sheetName val="Asientos Resultados"/>
      <sheetName val="Análisis Mes"/>
      <sheetName val="Análisis Año"/>
      <sheetName val="Activos pasivos"/>
      <sheetName val="Estado de Resultado2"/>
      <sheetName val="Datos"/>
      <sheetName val="Detalle Otros Flujo"/>
      <sheetName val="HOJADECONSOLIDACION"/>
      <sheetName val="Datos spr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Indice"/>
      <sheetName val="Balance"/>
      <sheetName val="Balance ant"/>
      <sheetName val="Balance (2)"/>
      <sheetName val="Variaciones Act"/>
      <sheetName val="Variaciones Pas"/>
      <sheetName val="RESULTADOS MENSUAL"/>
      <sheetName val="Resultados Fecu"/>
      <sheetName val="Resultados Segregados"/>
      <sheetName val="Comentarios EERR Anual"/>
      <sheetName val="flujo de efectivo"/>
      <sheetName val="Detalles Flujovv"/>
      <sheetName val="FLUJO IFRS"/>
      <sheetName val="Detalles Flujo"/>
      <sheetName val="Inversiones Balance"/>
      <sheetName val="Inversiones Resultado"/>
      <sheetName val="Mayor-Menor valor"/>
      <sheetName val="Patrimonio"/>
      <sheetName val="ROI"/>
      <sheetName val="Ebitda"/>
      <sheetName val="Interes minoritario Balance"/>
      <sheetName val="Interes minoritario Resultado"/>
      <sheetName val="Resultados Filiales"/>
      <sheetName val="Patrimonios Filiales"/>
      <sheetName val="CM"/>
      <sheetName val="Dif.Cambio"/>
      <sheetName val="Detalles de &quot;Otros&quot;XX"/>
      <sheetName val="Detalles de &quot;Otros&quot;"/>
      <sheetName val="Presentación"/>
      <sheetName val="Gráficos (2)"/>
      <sheetName val="Gráficos"/>
      <sheetName val="TC"/>
      <sheetName val="Bce Mes Actual"/>
      <sheetName val="EERR Mes Act"/>
      <sheetName val="Bce Mes Ant"/>
      <sheetName val="EERR Mes Ant"/>
      <sheetName val="Efe Mes Act"/>
      <sheetName val="EFE año Ant"/>
      <sheetName val="Bce Endesa"/>
      <sheetName val="EERR Endesa"/>
      <sheetName val="Bce Brasil"/>
      <sheetName val="EERR Brasil"/>
      <sheetName val="Estado de Resultado"/>
      <sheetName val="Balance General"/>
      <sheetName val="Detalle Otros Flujo"/>
      <sheetName val="HOJADECONSOLIDACION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FERENCIAS AGOSTO"/>
      <sheetName val="DIFERENCIAS ACUM AGOSTO"/>
      <sheetName val="PPTO INGRESOS ISA 2006"/>
      <sheetName val="Ing-Evol"/>
      <sheetName val="Ingresos Explotacion"/>
      <sheetName val="RRHH 082006"/>
      <sheetName val="Asesoria Financiera"/>
      <sheetName val="Asesoria RRHH"/>
      <sheetName val="Asesoria Contable"/>
      <sheetName val="Asesoria Profesional"/>
      <sheetName val="Arriendo Maq 4101001159"/>
      <sheetName val="Asesoria Comunicacional"/>
      <sheetName val="Consumos Basicos"/>
      <sheetName val="Mantenciones"/>
      <sheetName val="Materiales"/>
      <sheetName val="Insumos"/>
      <sheetName val="Honorarios"/>
      <sheetName val="Publicidad"/>
      <sheetName val="Aseo y Vigilancia"/>
      <sheetName val="Servicio Legal"/>
      <sheetName val="Servicio de Computacion"/>
      <sheetName val="Gastos Generales"/>
      <sheetName val="Correspondencia"/>
      <sheetName val="Arriendo"/>
      <sheetName val="Transporte"/>
      <sheetName val="Seguros"/>
      <sheetName val="Notarial y Judicial"/>
      <sheetName val="Otros Egresos"/>
      <sheetName val="Otros Ingresos"/>
      <sheetName val="Servicio Outsourcing Admini"/>
      <sheetName val="Capacitacion Pers Admini"/>
      <sheetName val="Control Dosimetrico"/>
      <sheetName val="Asesoria Tecnologos"/>
      <sheetName val="Auditoria Externa"/>
      <sheetName val="Otros Gastos Bancarios"/>
      <sheetName val="Contribucion Bs. Raices"/>
      <sheetName val="Desarrollo Profesional Med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Denom.cuenta contrapartida</v>
          </cell>
        </row>
        <row r="3">
          <cell r="A3" t="str">
            <v>JOBLINE S.A.</v>
          </cell>
          <cell r="C3">
            <v>2520000</v>
          </cell>
        </row>
        <row r="4">
          <cell r="A4" t="str">
            <v>Serv.Outsourcing Admini</v>
          </cell>
        </row>
        <row r="5">
          <cell r="A5" t="str">
            <v>HEWITT ASSOCIATES LLC (CHILE)</v>
          </cell>
        </row>
        <row r="6">
          <cell r="A6" t="str">
            <v>WORLD MANAG.  ADVISORS CHILE S</v>
          </cell>
        </row>
        <row r="7">
          <cell r="A7" t="str">
            <v>DELOITTE &amp; TOUCHE LTDA</v>
          </cell>
        </row>
        <row r="8">
          <cell r="A8" t="str">
            <v>ASESORIAS DE RECURSOS HUMANOS</v>
          </cell>
        </row>
        <row r="9">
          <cell r="A9" t="str">
            <v>VERTICAL S.A</v>
          </cell>
        </row>
        <row r="10">
          <cell r="A10" t="str">
            <v>CHRISTIAN THOMAS TORRES</v>
          </cell>
        </row>
        <row r="11">
          <cell r="A11" t="str">
            <v>PAYROLL S.A</v>
          </cell>
        </row>
        <row r="12">
          <cell r="A12" t="str">
            <v>BOLETIN LABORAL EDICIONES LTDA</v>
          </cell>
        </row>
        <row r="13">
          <cell r="A13" t="str">
            <v>Laborum Chile S.A.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2001"/>
      <sheetName val="Detalle Análisis 2001"/>
      <sheetName val="Transacc. accs."/>
      <sheetName val="Total Acciones"/>
      <sheetName val="AGBAR-TRIM"/>
      <sheetName val="Datos"/>
      <sheetName val="Bce Brasil"/>
      <sheetName val="FLUJO IFRS"/>
      <sheetName val="EFE año Ant"/>
      <sheetName val="bond curves-n.u."/>
      <sheetName val="BLCE PESOS"/>
      <sheetName val="Deducc"/>
      <sheetName val="Gtovta"/>
      <sheetName val="Start"/>
      <sheetName val="Exchange Rates"/>
      <sheetName val="Prices"/>
      <sheetName val="ANALISIS"/>
      <sheetName val="TABELAS (2)"/>
      <sheetName val="Datos spread"/>
      <sheetName val="CAT"/>
      <sheetName val="Estado de Resultado"/>
      <sheetName val="FCaja"/>
      <sheetName val="12.160.010-15"/>
      <sheetName val="RLI_12_2006"/>
      <sheetName val="EQU-INDU"/>
      <sheetName val="Process"/>
      <sheetName val="SCH-10"/>
      <sheetName val="T1"/>
      <sheetName val="SCH-40"/>
      <sheetName val="T3"/>
      <sheetName val="SCH-20"/>
      <sheetName val="T4"/>
      <sheetName val="SCH 20.1"/>
      <sheetName val="SCH-30"/>
      <sheetName val="T5"/>
      <sheetName val="SCH-40.1"/>
      <sheetName val="T2"/>
      <sheetName val="SENIOR DEBT"/>
      <sheetName val="Costos 1999"/>
      <sheetName val="Calculos"/>
      <sheetName val="Macro2"/>
      <sheetName val="APP"/>
      <sheetName val="Links"/>
      <sheetName val="Lead"/>
      <sheetName val="Bce"/>
      <sheetName val="REND. CAMIONETA"/>
      <sheetName val="CAMBIOS PRESUPUESTO 2007"/>
      <sheetName val="Junio 2006"/>
      <sheetName val="Tabla"/>
      <sheetName val="Análisis_2001"/>
      <sheetName val="Detalle_Análisis_2001"/>
      <sheetName val="Transacc__accs_"/>
      <sheetName val="Total_Acciones"/>
      <sheetName val="BLCE_PESOS"/>
      <sheetName val="TABELAS_(2)"/>
      <sheetName val="INT. Y REAJ."/>
      <sheetName val="B. Boston V. 24.08.00"/>
      <sheetName val="Assum"/>
      <sheetName val="rli_dif"/>
      <sheetName val="Partes &amp; Piezas"/>
      <sheetName val="Calendar"/>
      <sheetName val="Libor"/>
      <sheetName val="Abril"/>
      <sheetName val="Data"/>
      <sheetName val="DSO Ratio"/>
      <sheetName val="ANEXOII"/>
      <sheetName val="Ajustes de US GAAP"/>
      <sheetName val="Análisis_20011"/>
      <sheetName val="Detalle_Análisis_20011"/>
      <sheetName val="Transacc__accs_1"/>
      <sheetName val="Total_Acciones1"/>
      <sheetName val="BLCE_PESOS1"/>
      <sheetName val="Exchange_Rates"/>
      <sheetName val="Costos_1999"/>
      <sheetName val="SCH_20_1"/>
      <sheetName val="SCH-40_1"/>
      <sheetName val="SENIOR_DEBT"/>
      <sheetName val="TABELAS_(2)1"/>
      <sheetName val="12_160_010-15"/>
      <sheetName val="INT__Y_REAJ_"/>
      <sheetName val="REND__CAMIONETA"/>
      <sheetName val="CAMBIOS_PRESUPUESTO_2007"/>
      <sheetName val="Junio_2006"/>
      <sheetName val="B__Boston_V__24_08_00"/>
      <sheetName val="Análisis_20012"/>
      <sheetName val="Detalle_Análisis_20012"/>
      <sheetName val="Transacc__accs_2"/>
      <sheetName val="Total_Acciones2"/>
      <sheetName val="BLCE_PESOS2"/>
      <sheetName val="Exchange_Rates1"/>
      <sheetName val="Costos_19991"/>
      <sheetName val="SCH_20_11"/>
      <sheetName val="SCH-40_11"/>
      <sheetName val="SENIOR_DEBT1"/>
      <sheetName val="TABELAS_(2)2"/>
      <sheetName val="12_160_010-151"/>
      <sheetName val="INT__Y_REAJ_1"/>
      <sheetName val="REND__CAMIONETA1"/>
      <sheetName val="CAMBIOS_PRESUPUESTO_20071"/>
      <sheetName val="Junio_20061"/>
      <sheetName val="B__Boston_V__24_08_001"/>
      <sheetName val="Análisis_20013"/>
      <sheetName val="Detalle_Análisis_20013"/>
      <sheetName val="Transacc__accs_3"/>
      <sheetName val="Total_Acciones3"/>
      <sheetName val="BLCE_PESOS3"/>
      <sheetName val="TABELAS_(2)3"/>
      <sheetName val="Análisis_20014"/>
      <sheetName val="Detalle_Análisis_20014"/>
      <sheetName val="Transacc__accs_4"/>
      <sheetName val="Total_Acciones4"/>
      <sheetName val="BLCE_PESOS4"/>
      <sheetName val="TABELAS_(2)4"/>
      <sheetName val="Análisis_20015"/>
      <sheetName val="Detalle_Análisis_20015"/>
      <sheetName val="Transacc__accs_5"/>
      <sheetName val="Total_Acciones5"/>
      <sheetName val="BLCE_PESOS5"/>
      <sheetName val="TABELAS_(2)5"/>
      <sheetName val="Análisis_20016"/>
      <sheetName val="Detalle_Análisis_20016"/>
      <sheetName val="Transacc__accs_6"/>
      <sheetName val="Total_Acciones6"/>
      <sheetName val="BLCE_PESOS6"/>
      <sheetName val="TABELAS_(2)6"/>
      <sheetName val="Costos_19992"/>
      <sheetName val="SCH_20_12"/>
      <sheetName val="SCH-40_12"/>
      <sheetName val="SENIOR_DEBT2"/>
      <sheetName val="12_160_010-152"/>
      <sheetName val="Exchange_Rates2"/>
      <sheetName val="Historia m3"/>
      <sheetName val="CAJA_Marzo"/>
      <sheetName val="IMP.DIF"/>
      <sheetName val="PPM_Marzo"/>
      <sheetName val="6400_31122005_HIS"/>
      <sheetName val="TRABAJO"/>
      <sheetName val="Patrimonio -12- Borrador -JCR"/>
      <sheetName val="Axe_Doc"/>
      <sheetName val="Balance Septiembre 2007"/>
      <sheetName val="Balanza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7">
          <cell r="AA7">
            <v>3.1E-2</v>
          </cell>
        </row>
      </sheetData>
      <sheetData sheetId="102">
        <row r="7">
          <cell r="AA7">
            <v>3.1E-2</v>
          </cell>
        </row>
      </sheetData>
      <sheetData sheetId="103"/>
      <sheetData sheetId="104">
        <row r="7">
          <cell r="AA7">
            <v>3.1E-2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7">
          <cell r="AA7">
            <v>3.1E-2</v>
          </cell>
        </row>
      </sheetData>
      <sheetData sheetId="114"/>
      <sheetData sheetId="115"/>
      <sheetData sheetId="116"/>
      <sheetData sheetId="117"/>
      <sheetData sheetId="118"/>
      <sheetData sheetId="119">
        <row r="7">
          <cell r="AA7">
            <v>3.1E-2</v>
          </cell>
        </row>
      </sheetData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ORG PROD"/>
      <sheetName val="LISTADO"/>
      <sheetName val="ESCALA"/>
      <sheetName val="CAT"/>
      <sheetName val="Asesoria RRHH"/>
      <sheetName val="FCaja"/>
      <sheetName val="RLI"/>
      <sheetName val="Análisis 2001"/>
      <sheetName val="Bce Brasil"/>
      <sheetName val="FLUJO IFRS"/>
      <sheetName val="EFE año Ant"/>
      <sheetName val="bond curves-n.u."/>
      <sheetName val="Estado de Resultado"/>
      <sheetName val="AGBAR-TRIM"/>
      <sheetName val="Datos spread"/>
      <sheetName val="Precios"/>
    </sheetNames>
    <sheetDataSet>
      <sheetData sheetId="0">
        <row r="6">
          <cell r="C6">
            <v>400000</v>
          </cell>
        </row>
      </sheetData>
      <sheetData sheetId="1">
        <row r="6">
          <cell r="C6">
            <v>400000</v>
          </cell>
        </row>
      </sheetData>
      <sheetData sheetId="2">
        <row r="6">
          <cell r="C6">
            <v>400000</v>
          </cell>
        </row>
      </sheetData>
      <sheetData sheetId="3">
        <row r="6">
          <cell r="C6">
            <v>400000</v>
          </cell>
        </row>
      </sheetData>
      <sheetData sheetId="4">
        <row r="6">
          <cell r="C6">
            <v>400000</v>
          </cell>
        </row>
        <row r="7">
          <cell r="C7">
            <v>150000</v>
          </cell>
        </row>
        <row r="8">
          <cell r="C8">
            <v>120000</v>
          </cell>
        </row>
        <row r="9">
          <cell r="C9">
            <v>105000</v>
          </cell>
        </row>
        <row r="10">
          <cell r="C10">
            <v>90000</v>
          </cell>
        </row>
        <row r="11">
          <cell r="C11">
            <v>85000</v>
          </cell>
        </row>
        <row r="12">
          <cell r="C12">
            <v>96000</v>
          </cell>
        </row>
        <row r="15">
          <cell r="C15">
            <v>560000</v>
          </cell>
        </row>
        <row r="16">
          <cell r="C16">
            <v>250000</v>
          </cell>
        </row>
        <row r="17">
          <cell r="C17">
            <v>220000</v>
          </cell>
        </row>
        <row r="18">
          <cell r="C18">
            <v>81875</v>
          </cell>
        </row>
        <row r="21">
          <cell r="C21">
            <v>560000</v>
          </cell>
        </row>
        <row r="22">
          <cell r="C22">
            <v>220000</v>
          </cell>
        </row>
        <row r="23">
          <cell r="C23">
            <v>160000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nfigure"/>
      <sheetName val="Parameters"/>
      <sheetName val="Anagrafica hedging list"/>
      <sheetName val="Test di efficacia "/>
      <sheetName val="Test di efficacia (valori)"/>
      <sheetName val="Test di effic Spa no accollo"/>
      <sheetName val="Riepilogo AF PF Consolidato"/>
      <sheetName val="Riepilogo AF &amp; PF ENEL SPA"/>
      <sheetName val="tassi FFlib"/>
      <sheetName val="Riepilogo per Consolidato"/>
      <sheetName val="ENEL SpA"/>
      <sheetName val="Riepilogo per Contabilità"/>
      <sheetName val="Riepilogo per Contabilità check"/>
      <sheetName val="E DISTRIBUZIONE"/>
      <sheetName val="Dist cfh att non corr"/>
      <sheetName val="E DISTRIBUZIONE (con underl)"/>
      <sheetName val="E ENEL.IT"/>
      <sheetName val="E SOLE"/>
      <sheetName val="E Produzione"/>
      <sheetName val="E Produzione (con underl)"/>
      <sheetName val="E MARITZA"/>
      <sheetName val="SLOVENSKE ELEKTRARNE"/>
      <sheetName val="E UNION FENOSA"/>
      <sheetName val="Riepilogo per Società"/>
      <sheetName val="CONSOLIDATO per tipo derivato"/>
      <sheetName val="Riepilogo per Caggia"/>
      <sheetName val="Rng_Swap_T0"/>
      <sheetName val="Rng_CapFloor_T0"/>
      <sheetName val="Rng_Swaption_T0"/>
      <sheetName val="Rng_Loan_T0"/>
      <sheetName val="Rng_Hedging_T0"/>
      <sheetName val="portafoglio per Back Office"/>
      <sheetName val="SapCode_Prezzi"/>
      <sheetName val="% di consolidamento UFE"/>
      <sheetName val="Ratei BO"/>
      <sheetName val="anag dianos"/>
      <sheetName val="Rng_MM_T2"/>
      <sheetName val="Rng_MM_T1"/>
      <sheetName val="Rng_MM_T3"/>
      <sheetName val="Rng_MM_T4"/>
      <sheetName val="CheckFailed"/>
      <sheetName val="CAT"/>
      <sheetName val="Summary Budget"/>
      <sheetName val="FCaja"/>
      <sheetName val="Bce Brasil"/>
      <sheetName val="FLUJO IFRS"/>
      <sheetName val="EFE año Ant"/>
      <sheetName val="AGBAR-TRIM"/>
      <sheetName val="Análisis 2001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">
          <cell r="A1" t="str">
            <v>ENELCODE</v>
          </cell>
          <cell r="B1" t="str">
            <v>TRADECODE</v>
          </cell>
          <cell r="C1" t="str">
            <v>TRADEDATE</v>
          </cell>
          <cell r="D1" t="str">
            <v>PORTFOLIOCODE</v>
          </cell>
          <cell r="E1" t="str">
            <v>CONTROPARTECODE</v>
          </cell>
          <cell r="F1" t="str">
            <v>SIMULATESTATUS</v>
          </cell>
          <cell r="G1" t="str">
            <v>DIRFINCODE</v>
          </cell>
          <cell r="H1" t="str">
            <v>TYPECODE</v>
          </cell>
          <cell r="I1" t="str">
            <v>EFFECTIVEDATE</v>
          </cell>
          <cell r="J1" t="str">
            <v>MATURITYDATE</v>
          </cell>
          <cell r="K1" t="str">
            <v>DIRECTION</v>
          </cell>
          <cell r="L1" t="str">
            <v>CURRENCY</v>
          </cell>
          <cell r="M1" t="str">
            <v>DESCRIPTION</v>
          </cell>
          <cell r="N1" t="str">
            <v>CURRENCYZONE</v>
          </cell>
          <cell r="O1" t="str">
            <v>FACILITYTYPE</v>
          </cell>
          <cell r="P1" t="str">
            <v>GOVERNMENTGUARANTEE</v>
          </cell>
          <cell r="Q1" t="str">
            <v>GOVERNMENTRESPONSABILITY</v>
          </cell>
          <cell r="R1" t="str">
            <v>INTERESTRATETYPE</v>
          </cell>
          <cell r="S1" t="str">
            <v>INSTRUMENTSUBTYPE</v>
          </cell>
          <cell r="T1" t="str">
            <v>ORIGINALCTPY</v>
          </cell>
          <cell r="U1" t="str">
            <v>ORIGINALCURRENCY</v>
          </cell>
          <cell r="V1" t="str">
            <v>PLACEMENTTYPE</v>
          </cell>
          <cell r="W1" t="str">
            <v>QUOTED</v>
          </cell>
          <cell r="X1" t="str">
            <v>REFUNDTYPE</v>
          </cell>
          <cell r="Y1" t="str">
            <v>RESETTIME</v>
          </cell>
          <cell r="Z1" t="str">
            <v>STOCKEXCHANGE</v>
          </cell>
          <cell r="AA1" t="str">
            <v>TIMEPERIOD</v>
          </cell>
          <cell r="AB1" t="str">
            <v>ISSUEPRICE</v>
          </cell>
          <cell r="AC1" t="str">
            <v>LEGTYPE</v>
          </cell>
          <cell r="AD1" t="str">
            <v>GUARANTEEFXRISK</v>
          </cell>
          <cell r="AE1" t="str">
            <v>GUARANTEEFXRISK_FORMULA</v>
          </cell>
          <cell r="AF1" t="str">
            <v>HISTFXVALUE</v>
          </cell>
          <cell r="AG1" t="str">
            <v>IRRALL_IN</v>
          </cell>
          <cell r="AH1" t="str">
            <v>SPREADALL_IN</v>
          </cell>
          <cell r="AI1" t="str">
            <v>DELAYTIME</v>
          </cell>
          <cell r="AJ1" t="str">
            <v>HISTFXAREAEURO</v>
          </cell>
          <cell r="AK1" t="str">
            <v>ADVANCEDREFUNDDATE</v>
          </cell>
          <cell r="AL1" t="str">
            <v>ADVANCEDREFUNDSTATUS</v>
          </cell>
          <cell r="AM1" t="str">
            <v>PORTFOLIOGROUP</v>
          </cell>
          <cell r="AN1" t="str">
            <v>PLAYERSGROUP</v>
          </cell>
          <cell r="AO1" t="str">
            <v>AMOUNT</v>
          </cell>
          <cell r="AP1" t="str">
            <v>CTVAMOUNT</v>
          </cell>
          <cell r="AQ1" t="str">
            <v>MRKTDATADATE</v>
          </cell>
          <cell r="AR1" t="str">
            <v>POSLEGCLEANPRICE</v>
          </cell>
          <cell r="AS1" t="str">
            <v>POSLEGDIRTYPRICE</v>
          </cell>
          <cell r="AT1" t="str">
            <v>POSLEGACCRUEDINTEREST</v>
          </cell>
          <cell r="AU1" t="str">
            <v>CLEANPOSVALUE</v>
          </cell>
          <cell r="AV1" t="str">
            <v>DIRTYPOSVALUE</v>
          </cell>
          <cell r="AW1" t="str">
            <v>ACCRUEDPOSVALUE</v>
          </cell>
          <cell r="AX1" t="str">
            <v>CTVCLEANPRICE</v>
          </cell>
          <cell r="AY1" t="str">
            <v>CTVDIRTYPRICE</v>
          </cell>
          <cell r="AZ1" t="str">
            <v>CTVACCRUED</v>
          </cell>
          <cell r="BA1" t="str">
            <v>RESIDUALLIFEAVG</v>
          </cell>
          <cell r="BB1" t="str">
            <v>CURRANNUALRATE</v>
          </cell>
          <cell r="BC1" t="str">
            <v>COUPONFREQUENCY</v>
          </cell>
          <cell r="BD1" t="str">
            <v>CURRSPREAD</v>
          </cell>
          <cell r="BE1" t="str">
            <v>MARKETIRR</v>
          </cell>
          <cell r="BF1" t="str">
            <v>MINMID</v>
          </cell>
          <cell r="BG1" t="str">
            <v>MAXMID</v>
          </cell>
          <cell r="BH1" t="str">
            <v>MID</v>
          </cell>
          <cell r="BI1" t="str">
            <v>MINDATE</v>
          </cell>
          <cell r="BJ1" t="str">
            <v>MAXDATE</v>
          </cell>
          <cell r="BK1" t="str">
            <v>DELTA</v>
          </cell>
          <cell r="BL1" t="str">
            <v>GAMMA</v>
          </cell>
          <cell r="BM1" t="str">
            <v>MODDURATION</v>
          </cell>
          <cell r="BN1" t="str">
            <v>LEGDOLLARDURATION</v>
          </cell>
          <cell r="BO1" t="str">
            <v>BPVPOSVALUE</v>
          </cell>
          <cell r="BP1" t="str">
            <v>CTVBPVPOSVALUE</v>
          </cell>
          <cell r="BQ1" t="str">
            <v>PARAMCODE</v>
          </cell>
          <cell r="BR1" t="str">
            <v>DCM</v>
          </cell>
          <cell r="BS1" t="str">
            <v>CURRFROMDATE</v>
          </cell>
          <cell r="BT1" t="str">
            <v>CURRTODATE</v>
          </cell>
          <cell r="BU1" t="str">
            <v>OUTSTANDING</v>
          </cell>
          <cell r="BV1" t="str">
            <v>CTVOUTSTANDING</v>
          </cell>
          <cell r="BW1" t="str">
            <v>OUTSTANDINGTOT</v>
          </cell>
          <cell r="BX1" t="str">
            <v>CTVOUTSTANDINGTOT</v>
          </cell>
          <cell r="BY1" t="str">
            <v>IDRWDBINSTR</v>
          </cell>
          <cell r="BZ1" t="str">
            <v>SEGNO_HR</v>
          </cell>
          <cell r="CA1" t="str">
            <v>CTVOUTSTANDINGXRATE</v>
          </cell>
          <cell r="CB1" t="str">
            <v>CTV_OUTSTANDINGDW</v>
          </cell>
          <cell r="CC1" t="str">
            <v>CTV_OUT_COPERTURE</v>
          </cell>
          <cell r="CD1" t="str">
            <v>CTV_OUT_COPERTUREDW</v>
          </cell>
          <cell r="CE1" t="str">
            <v>ISBEI</v>
          </cell>
          <cell r="CF1" t="str">
            <v>NEXTDATEFROM</v>
          </cell>
          <cell r="CG1" t="str">
            <v>NEXTDATETO</v>
          </cell>
          <cell r="CH1" t="str">
            <v>NEXTPAYMENTDATE</v>
          </cell>
          <cell r="CI1" t="str">
            <v>NEXTOUTSTANDING</v>
          </cell>
          <cell r="CJ1" t="str">
            <v>NEXTCAP</v>
          </cell>
          <cell r="CK1" t="str">
            <v>NEXTFLOOR</v>
          </cell>
        </row>
        <row r="2">
          <cell r="A2" t="str">
            <v>UFE_CF 10</v>
          </cell>
          <cell r="B2" t="str">
            <v>0000003895</v>
          </cell>
          <cell r="C2">
            <v>37568</v>
          </cell>
          <cell r="D2" t="str">
            <v>E UNION FENOSA</v>
          </cell>
          <cell r="E2" t="str">
            <v>BANESTO</v>
          </cell>
          <cell r="F2">
            <v>0</v>
          </cell>
          <cell r="G2" t="str">
            <v>StdOTC_0000003895</v>
          </cell>
          <cell r="H2" t="str">
            <v>CAP_FLOOR</v>
          </cell>
          <cell r="I2">
            <v>37651</v>
          </cell>
          <cell r="J2">
            <v>40892</v>
          </cell>
          <cell r="K2">
            <v>1</v>
          </cell>
          <cell r="L2" t="str">
            <v>EUR</v>
          </cell>
          <cell r="M2" t="str">
            <v>Cap Amortising every 6 months</v>
          </cell>
          <cell r="N2" t="str">
            <v>Euro</v>
          </cell>
          <cell r="O2" t="str">
            <v>NA</v>
          </cell>
          <cell r="P2" t="str">
            <v>NA</v>
          </cell>
          <cell r="Q2" t="str">
            <v>NA</v>
          </cell>
          <cell r="R2" t="str">
            <v>NA</v>
          </cell>
          <cell r="S2" t="str">
            <v>Buy Cap</v>
          </cell>
          <cell r="T2" t="str">
            <v>NA</v>
          </cell>
          <cell r="U2" t="str">
            <v>EUR</v>
          </cell>
          <cell r="V2" t="str">
            <v>NA</v>
          </cell>
          <cell r="W2" t="str">
            <v>NA</v>
          </cell>
          <cell r="X2" t="str">
            <v>Altro</v>
          </cell>
          <cell r="Y2" t="str">
            <v>In Advance</v>
          </cell>
          <cell r="Z2" t="str">
            <v>NA</v>
          </cell>
          <cell r="AA2" t="str">
            <v>M/L termine</v>
          </cell>
          <cell r="AC2" t="str">
            <v>CLegCAP_FLOOR</v>
          </cell>
          <cell r="AD2">
            <v>0</v>
          </cell>
          <cell r="AE2">
            <v>0</v>
          </cell>
          <cell r="AL2" t="str">
            <v>Not refundable</v>
          </cell>
          <cell r="AM2" t="str">
            <v>INTERC</v>
          </cell>
          <cell r="AN2" t="str">
            <v>TERZI</v>
          </cell>
          <cell r="AO2">
            <v>9800000</v>
          </cell>
          <cell r="AP2">
            <v>9800000</v>
          </cell>
          <cell r="AQ2">
            <v>39082</v>
          </cell>
          <cell r="AR2">
            <v>1.0857106341199102E-3</v>
          </cell>
          <cell r="AS2">
            <v>1.0857106341199102E-3</v>
          </cell>
          <cell r="AT2">
            <v>0</v>
          </cell>
          <cell r="AU2">
            <v>10639.964214375101</v>
          </cell>
          <cell r="AV2">
            <v>10639.964214375101</v>
          </cell>
          <cell r="AW2">
            <v>0</v>
          </cell>
          <cell r="AX2">
            <v>1773.1500363256105</v>
          </cell>
          <cell r="AY2">
            <v>1773.1500363256105</v>
          </cell>
          <cell r="AZ2">
            <v>0</v>
          </cell>
          <cell r="BA2">
            <v>3.5950186799501904</v>
          </cell>
          <cell r="BB2">
            <v>0</v>
          </cell>
          <cell r="BC2">
            <v>6</v>
          </cell>
          <cell r="BF2">
            <v>4.1180000000000001E-2</v>
          </cell>
          <cell r="BG2">
            <v>4.1149999999999999E-2</v>
          </cell>
          <cell r="BH2">
            <v>4.1162410958904105E-2</v>
          </cell>
          <cell r="BI2">
            <v>40180</v>
          </cell>
          <cell r="BJ2">
            <v>40545</v>
          </cell>
          <cell r="BK2">
            <v>0.11714900048969801</v>
          </cell>
          <cell r="BL2">
            <v>0</v>
          </cell>
          <cell r="BO2">
            <v>114.80602047990401</v>
          </cell>
          <cell r="BP2">
            <v>19.132423312976002</v>
          </cell>
          <cell r="BQ2" t="str">
            <v>EURIBOR6M</v>
          </cell>
          <cell r="BR2" t="str">
            <v>actual/360</v>
          </cell>
          <cell r="BS2">
            <v>39066</v>
          </cell>
          <cell r="BT2">
            <v>39248</v>
          </cell>
          <cell r="BU2">
            <v>6600000</v>
          </cell>
          <cell r="BV2">
            <v>6600000</v>
          </cell>
          <cell r="BW2">
            <v>6600000</v>
          </cell>
          <cell r="BX2">
            <v>1099890</v>
          </cell>
          <cell r="BY2">
            <v>184088</v>
          </cell>
          <cell r="BZ2">
            <v>1</v>
          </cell>
          <cell r="CA2">
            <v>0</v>
          </cell>
          <cell r="CB2">
            <v>773183.40323200705</v>
          </cell>
          <cell r="CC2">
            <v>6600000</v>
          </cell>
          <cell r="CD2">
            <v>773183.40323200705</v>
          </cell>
          <cell r="CE2" t="str">
            <v>0</v>
          </cell>
          <cell r="CF2">
            <v>39248</v>
          </cell>
          <cell r="CG2">
            <v>39433</v>
          </cell>
          <cell r="CH2">
            <v>39433</v>
          </cell>
          <cell r="CI2">
            <v>6200000.0000000019</v>
          </cell>
          <cell r="CJ2">
            <v>0.05</v>
          </cell>
        </row>
        <row r="3">
          <cell r="A3" t="str">
            <v>UFE_CF 14</v>
          </cell>
          <cell r="B3" t="str">
            <v>0000003896</v>
          </cell>
          <cell r="C3">
            <v>37454</v>
          </cell>
          <cell r="D3" t="str">
            <v>E UNION FENOSA</v>
          </cell>
          <cell r="E3" t="str">
            <v>LA CAIXA</v>
          </cell>
          <cell r="F3">
            <v>0</v>
          </cell>
          <cell r="G3" t="str">
            <v>StdOTC_0000003896</v>
          </cell>
          <cell r="H3" t="str">
            <v>COLLAR</v>
          </cell>
          <cell r="I3">
            <v>37521</v>
          </cell>
          <cell r="J3">
            <v>39345</v>
          </cell>
          <cell r="K3">
            <v>1</v>
          </cell>
          <cell r="L3" t="str">
            <v>EUR</v>
          </cell>
          <cell r="M3" t="str">
            <v>Amortising every 6 months</v>
          </cell>
          <cell r="N3" t="str">
            <v>Euro</v>
          </cell>
          <cell r="O3" t="str">
            <v>NA</v>
          </cell>
          <cell r="P3" t="str">
            <v>NA</v>
          </cell>
          <cell r="Q3" t="str">
            <v>NA</v>
          </cell>
          <cell r="R3" t="str">
            <v>NA</v>
          </cell>
          <cell r="S3" t="str">
            <v>Buy collar</v>
          </cell>
          <cell r="T3" t="str">
            <v>NA</v>
          </cell>
          <cell r="U3" t="str">
            <v>EUR</v>
          </cell>
          <cell r="V3" t="str">
            <v>NA</v>
          </cell>
          <cell r="W3" t="str">
            <v>NA</v>
          </cell>
          <cell r="X3" t="str">
            <v>Altro</v>
          </cell>
          <cell r="Y3" t="str">
            <v>In Advance</v>
          </cell>
          <cell r="Z3" t="str">
            <v>NA</v>
          </cell>
          <cell r="AA3" t="str">
            <v>M/L termine</v>
          </cell>
          <cell r="AC3" t="str">
            <v>CLegCOLLAR</v>
          </cell>
          <cell r="AD3">
            <v>0</v>
          </cell>
          <cell r="AE3">
            <v>0</v>
          </cell>
          <cell r="AL3" t="str">
            <v>Not refundable</v>
          </cell>
          <cell r="AM3" t="str">
            <v>INTERC</v>
          </cell>
          <cell r="AN3" t="str">
            <v>TERZI</v>
          </cell>
          <cell r="AO3">
            <v>20760000</v>
          </cell>
          <cell r="AP3">
            <v>20760000</v>
          </cell>
          <cell r="AQ3">
            <v>39082</v>
          </cell>
          <cell r="AR3">
            <v>-4.2775762399125805E-8</v>
          </cell>
          <cell r="AS3">
            <v>-4.2775762399125805E-8</v>
          </cell>
          <cell r="AT3">
            <v>0</v>
          </cell>
          <cell r="AU3">
            <v>-0.88802482740585209</v>
          </cell>
          <cell r="AV3">
            <v>-0.88802482740585209</v>
          </cell>
          <cell r="AW3">
            <v>0</v>
          </cell>
          <cell r="AX3">
            <v>-8.8802482740585206E-2</v>
          </cell>
          <cell r="AY3">
            <v>-8.8802482740585206E-2</v>
          </cell>
          <cell r="AZ3">
            <v>0</v>
          </cell>
          <cell r="BA3">
            <v>0.69254184133650298</v>
          </cell>
          <cell r="BB3">
            <v>0</v>
          </cell>
          <cell r="BC3">
            <v>6</v>
          </cell>
          <cell r="BF3">
            <v>4.1209999999999997E-2</v>
          </cell>
          <cell r="BG3">
            <v>4.1209999999999997E-2</v>
          </cell>
          <cell r="BH3">
            <v>4.1209999999999997E-2</v>
          </cell>
          <cell r="BI3">
            <v>39815</v>
          </cell>
          <cell r="BJ3">
            <v>39815</v>
          </cell>
          <cell r="BK3">
            <v>3.13593232901186E-4</v>
          </cell>
          <cell r="BL3">
            <v>0</v>
          </cell>
          <cell r="BO3">
            <v>0.65101955150286195</v>
          </cell>
          <cell r="BP3">
            <v>6.5101955150286203E-2</v>
          </cell>
          <cell r="BQ3" t="str">
            <v>EURIBOR6M</v>
          </cell>
          <cell r="BR3" t="str">
            <v>actual/360</v>
          </cell>
          <cell r="BS3">
            <v>38980</v>
          </cell>
          <cell r="BT3">
            <v>39161</v>
          </cell>
          <cell r="BU3">
            <v>14372308</v>
          </cell>
          <cell r="BV3">
            <v>14372308</v>
          </cell>
          <cell r="BW3">
            <v>14372308</v>
          </cell>
          <cell r="BX3">
            <v>1437230.8</v>
          </cell>
          <cell r="BY3">
            <v>184089</v>
          </cell>
          <cell r="BZ3">
            <v>1</v>
          </cell>
          <cell r="CA3">
            <v>0</v>
          </cell>
          <cell r="CB3">
            <v>4507.0585299715794</v>
          </cell>
          <cell r="CC3">
            <v>14372308</v>
          </cell>
          <cell r="CD3">
            <v>4507.0585299715794</v>
          </cell>
          <cell r="CE3" t="str">
            <v>0</v>
          </cell>
          <cell r="CF3">
            <v>39161</v>
          </cell>
          <cell r="CG3">
            <v>39345</v>
          </cell>
          <cell r="CH3">
            <v>39345</v>
          </cell>
          <cell r="CI3">
            <v>13573846.000000004</v>
          </cell>
          <cell r="CJ3">
            <v>0.06</v>
          </cell>
          <cell r="CK3">
            <v>3.5000000000000003E-2</v>
          </cell>
        </row>
        <row r="4">
          <cell r="A4" t="str">
            <v>UFE_CF 17</v>
          </cell>
          <cell r="B4" t="str">
            <v>0000004122</v>
          </cell>
          <cell r="C4">
            <v>38680</v>
          </cell>
          <cell r="D4" t="str">
            <v>E UNION FENOSA</v>
          </cell>
          <cell r="E4" t="str">
            <v>SOC GEN</v>
          </cell>
          <cell r="F4">
            <v>0</v>
          </cell>
          <cell r="G4" t="str">
            <v>StdOTC_0000004122</v>
          </cell>
          <cell r="H4" t="str">
            <v>COLLAR</v>
          </cell>
          <cell r="I4">
            <v>38898</v>
          </cell>
          <cell r="J4">
            <v>41820</v>
          </cell>
          <cell r="K4">
            <v>1</v>
          </cell>
          <cell r="L4" t="str">
            <v>EUR</v>
          </cell>
          <cell r="M4" t="str">
            <v>Collar step up</v>
          </cell>
          <cell r="N4" t="str">
            <v>Euro</v>
          </cell>
          <cell r="O4" t="str">
            <v>NA</v>
          </cell>
          <cell r="P4" t="str">
            <v>NA</v>
          </cell>
          <cell r="Q4" t="str">
            <v>NA</v>
          </cell>
          <cell r="R4" t="str">
            <v>NA</v>
          </cell>
          <cell r="S4" t="str">
            <v>Buy collar</v>
          </cell>
          <cell r="T4" t="str">
            <v>NA</v>
          </cell>
          <cell r="U4" t="str">
            <v>EUR</v>
          </cell>
          <cell r="V4" t="str">
            <v>NA</v>
          </cell>
          <cell r="W4" t="str">
            <v>NA</v>
          </cell>
          <cell r="X4" t="str">
            <v>Altro</v>
          </cell>
          <cell r="Y4" t="str">
            <v>In Advance</v>
          </cell>
          <cell r="Z4" t="str">
            <v>NA</v>
          </cell>
          <cell r="AA4" t="str">
            <v>M/L termine</v>
          </cell>
          <cell r="AC4" t="str">
            <v>CLegCOLLAR</v>
          </cell>
          <cell r="AD4">
            <v>0</v>
          </cell>
          <cell r="AE4">
            <v>0</v>
          </cell>
          <cell r="AL4" t="str">
            <v>Not refundable</v>
          </cell>
          <cell r="AM4" t="str">
            <v>INTERC</v>
          </cell>
          <cell r="AN4" t="str">
            <v>TERZI</v>
          </cell>
          <cell r="AO4">
            <v>29387676.32</v>
          </cell>
          <cell r="AP4">
            <v>29387676.32</v>
          </cell>
          <cell r="AQ4">
            <v>39082</v>
          </cell>
          <cell r="AR4">
            <v>1.01423135429035E-2</v>
          </cell>
          <cell r="AS4">
            <v>1.01423135429035E-2</v>
          </cell>
          <cell r="AT4">
            <v>0</v>
          </cell>
          <cell r="AU4">
            <v>298059.02753480006</v>
          </cell>
          <cell r="AV4">
            <v>298059.02753480006</v>
          </cell>
          <cell r="AW4">
            <v>0</v>
          </cell>
          <cell r="AX4">
            <v>149029.5137674</v>
          </cell>
          <cell r="AY4">
            <v>149029.5137674</v>
          </cell>
          <cell r="AZ4">
            <v>0</v>
          </cell>
          <cell r="BA4">
            <v>6.4276282503290894</v>
          </cell>
          <cell r="BB4">
            <v>0</v>
          </cell>
          <cell r="BC4">
            <v>6</v>
          </cell>
          <cell r="BF4">
            <v>4.1189999999999997E-2</v>
          </cell>
          <cell r="BG4">
            <v>4.129E-2</v>
          </cell>
          <cell r="BH4">
            <v>4.1231643835616401E-2</v>
          </cell>
          <cell r="BI4">
            <v>41276</v>
          </cell>
          <cell r="BJ4">
            <v>41641</v>
          </cell>
          <cell r="BK4">
            <v>0.44271555532995299</v>
          </cell>
          <cell r="BL4">
            <v>0</v>
          </cell>
          <cell r="BO4">
            <v>1301.03814418657</v>
          </cell>
          <cell r="BP4">
            <v>650.51907209328499</v>
          </cell>
          <cell r="BQ4" t="str">
            <v>EURIBOR6M</v>
          </cell>
          <cell r="BR4" t="str">
            <v>actual/360</v>
          </cell>
          <cell r="BS4">
            <v>39080</v>
          </cell>
          <cell r="BT4">
            <v>39262</v>
          </cell>
          <cell r="BU4">
            <v>42040944.9500001</v>
          </cell>
          <cell r="BV4">
            <v>42040944.9500001</v>
          </cell>
          <cell r="BW4">
            <v>42040944.9500001</v>
          </cell>
          <cell r="BX4">
            <v>21020472.47500005</v>
          </cell>
          <cell r="BY4">
            <v>184315</v>
          </cell>
          <cell r="BZ4">
            <v>1</v>
          </cell>
          <cell r="CA4">
            <v>0</v>
          </cell>
          <cell r="CB4">
            <v>18612180.290135302</v>
          </cell>
          <cell r="CC4">
            <v>42040944.9500001</v>
          </cell>
          <cell r="CD4">
            <v>18612180.290135302</v>
          </cell>
          <cell r="CE4" t="str">
            <v>0</v>
          </cell>
          <cell r="CF4">
            <v>39262</v>
          </cell>
          <cell r="CG4">
            <v>39447</v>
          </cell>
          <cell r="CH4">
            <v>39447</v>
          </cell>
          <cell r="CI4">
            <v>45864077.470000118</v>
          </cell>
          <cell r="CJ4">
            <v>0.04</v>
          </cell>
          <cell r="CK4">
            <v>2.4500000000000001E-2</v>
          </cell>
        </row>
        <row r="5">
          <cell r="A5" t="str">
            <v>UFE_CF18</v>
          </cell>
          <cell r="B5" t="str">
            <v>0000004123</v>
          </cell>
          <cell r="C5">
            <v>38680</v>
          </cell>
          <cell r="D5" t="str">
            <v>E UNION FENOSA</v>
          </cell>
          <cell r="E5" t="str">
            <v>SANTANDER CENTRAL HISPANO</v>
          </cell>
          <cell r="F5">
            <v>0</v>
          </cell>
          <cell r="G5" t="str">
            <v>StdOTC_0000004123</v>
          </cell>
          <cell r="H5" t="str">
            <v>COLLAR</v>
          </cell>
          <cell r="I5">
            <v>38898</v>
          </cell>
          <cell r="J5">
            <v>41820</v>
          </cell>
          <cell r="K5">
            <v>1</v>
          </cell>
          <cell r="L5" t="str">
            <v>EUR</v>
          </cell>
          <cell r="M5" t="str">
            <v>Collar step up</v>
          </cell>
          <cell r="N5" t="str">
            <v>Euro</v>
          </cell>
          <cell r="O5" t="str">
            <v>NA</v>
          </cell>
          <cell r="P5" t="str">
            <v>NA</v>
          </cell>
          <cell r="Q5" t="str">
            <v>NA</v>
          </cell>
          <cell r="R5" t="str">
            <v>NA</v>
          </cell>
          <cell r="S5" t="str">
            <v>Buy collar</v>
          </cell>
          <cell r="T5" t="str">
            <v>NA</v>
          </cell>
          <cell r="U5" t="str">
            <v>EUR</v>
          </cell>
          <cell r="V5" t="str">
            <v>NA</v>
          </cell>
          <cell r="W5" t="str">
            <v>NA</v>
          </cell>
          <cell r="X5" t="str">
            <v>Altro</v>
          </cell>
          <cell r="Y5" t="str">
            <v>In Advance</v>
          </cell>
          <cell r="Z5" t="str">
            <v>NA</v>
          </cell>
          <cell r="AA5" t="str">
            <v>M/L termine</v>
          </cell>
          <cell r="AC5" t="str">
            <v>CLegCOLLAR</v>
          </cell>
          <cell r="AD5">
            <v>0</v>
          </cell>
          <cell r="AE5">
            <v>0</v>
          </cell>
          <cell r="AL5" t="str">
            <v>Not refundable</v>
          </cell>
          <cell r="AM5" t="str">
            <v>INTERC</v>
          </cell>
          <cell r="AN5" t="str">
            <v>TERZI</v>
          </cell>
          <cell r="AO5">
            <v>29387676.32</v>
          </cell>
          <cell r="AP5">
            <v>29387676.32</v>
          </cell>
          <cell r="AQ5">
            <v>39082</v>
          </cell>
          <cell r="AR5">
            <v>1.01423135429035E-2</v>
          </cell>
          <cell r="AS5">
            <v>1.01423135429035E-2</v>
          </cell>
          <cell r="AT5">
            <v>0</v>
          </cell>
          <cell r="AU5">
            <v>298059.02753480006</v>
          </cell>
          <cell r="AV5">
            <v>298059.02753480006</v>
          </cell>
          <cell r="AW5">
            <v>0</v>
          </cell>
          <cell r="AX5">
            <v>149029.5137674</v>
          </cell>
          <cell r="AY5">
            <v>149029.5137674</v>
          </cell>
          <cell r="AZ5">
            <v>0</v>
          </cell>
          <cell r="BA5">
            <v>6.4276282503290894</v>
          </cell>
          <cell r="BB5">
            <v>0</v>
          </cell>
          <cell r="BC5">
            <v>6</v>
          </cell>
          <cell r="BF5">
            <v>4.1189999999999997E-2</v>
          </cell>
          <cell r="BG5">
            <v>4.129E-2</v>
          </cell>
          <cell r="BH5">
            <v>4.1231643835616401E-2</v>
          </cell>
          <cell r="BI5">
            <v>41276</v>
          </cell>
          <cell r="BJ5">
            <v>41641</v>
          </cell>
          <cell r="BK5">
            <v>0.44271555532995299</v>
          </cell>
          <cell r="BL5">
            <v>0</v>
          </cell>
          <cell r="BO5">
            <v>1301.03814418657</v>
          </cell>
          <cell r="BP5">
            <v>650.51907209328499</v>
          </cell>
          <cell r="BQ5" t="str">
            <v>EURIBOR6M</v>
          </cell>
          <cell r="BR5" t="str">
            <v>actual/360</v>
          </cell>
          <cell r="BS5">
            <v>39080</v>
          </cell>
          <cell r="BT5">
            <v>39262</v>
          </cell>
          <cell r="BU5">
            <v>42040944.9500001</v>
          </cell>
          <cell r="BV5">
            <v>42040944.9500001</v>
          </cell>
          <cell r="BW5">
            <v>42040944.9500001</v>
          </cell>
          <cell r="BX5">
            <v>21020472.47500005</v>
          </cell>
          <cell r="BY5">
            <v>184316</v>
          </cell>
          <cell r="BZ5">
            <v>1</v>
          </cell>
          <cell r="CA5">
            <v>0</v>
          </cell>
          <cell r="CB5">
            <v>18612180.290135302</v>
          </cell>
          <cell r="CC5">
            <v>42040944.9500001</v>
          </cell>
          <cell r="CD5">
            <v>18612180.290135302</v>
          </cell>
          <cell r="CE5" t="str">
            <v>0</v>
          </cell>
          <cell r="CF5">
            <v>39262</v>
          </cell>
          <cell r="CG5">
            <v>39447</v>
          </cell>
          <cell r="CH5">
            <v>39447</v>
          </cell>
          <cell r="CI5">
            <v>45864077.470000118</v>
          </cell>
          <cell r="CJ5">
            <v>0.04</v>
          </cell>
          <cell r="CK5">
            <v>2.4500000000000001E-2</v>
          </cell>
        </row>
      </sheetData>
      <sheetData sheetId="29" refreshError="1">
        <row r="1">
          <cell r="A1" t="str">
            <v>ENELCODE</v>
          </cell>
          <cell r="B1" t="str">
            <v>TRADECODE</v>
          </cell>
          <cell r="C1" t="str">
            <v>TRADEDATE</v>
          </cell>
          <cell r="D1" t="str">
            <v>PORTFOLIOCODE</v>
          </cell>
          <cell r="E1" t="str">
            <v>CONTROPARTECODE</v>
          </cell>
          <cell r="F1" t="str">
            <v>SIMULATESTATUS</v>
          </cell>
          <cell r="G1" t="str">
            <v>DIRFINCODE</v>
          </cell>
          <cell r="H1" t="str">
            <v>TYPECODE</v>
          </cell>
          <cell r="I1" t="str">
            <v>EFFECTIVEDATE</v>
          </cell>
          <cell r="J1" t="str">
            <v>MATURITYDATE</v>
          </cell>
          <cell r="K1" t="str">
            <v>DIRECTION</v>
          </cell>
          <cell r="L1" t="str">
            <v>CURRENCY</v>
          </cell>
          <cell r="M1" t="str">
            <v>DESCRIPTION</v>
          </cell>
          <cell r="N1" t="str">
            <v>CURRENCYZONE</v>
          </cell>
          <cell r="O1" t="str">
            <v>FACILITYTYPE</v>
          </cell>
          <cell r="P1" t="str">
            <v>GOVERNMENTGUARANTEE</v>
          </cell>
          <cell r="Q1" t="str">
            <v>GOVERNMENTRESPONSABILITY</v>
          </cell>
          <cell r="R1" t="str">
            <v>INTERESTRATETYPE</v>
          </cell>
          <cell r="S1" t="str">
            <v>INSTRUMENTSUBTYPE</v>
          </cell>
          <cell r="T1" t="str">
            <v>ORIGINALCTPY</v>
          </cell>
          <cell r="U1" t="str">
            <v>ORIGINALCURRENCY</v>
          </cell>
          <cell r="V1" t="str">
            <v>PLACEMENTTYPE</v>
          </cell>
          <cell r="W1" t="str">
            <v>QUOTED</v>
          </cell>
          <cell r="X1" t="str">
            <v>REFUNDTYPE</v>
          </cell>
          <cell r="Y1" t="str">
            <v>RESETTIME</v>
          </cell>
          <cell r="Z1" t="str">
            <v>STOCKEXCHANGE</v>
          </cell>
          <cell r="AA1" t="str">
            <v>TIMEPERIOD</v>
          </cell>
          <cell r="AB1" t="str">
            <v>ISSUEPRICE</v>
          </cell>
          <cell r="AC1" t="str">
            <v>LEGTYPE</v>
          </cell>
          <cell r="AD1" t="str">
            <v>GUARANTEEFXRISK</v>
          </cell>
          <cell r="AE1" t="str">
            <v>GUARANTEEFXRISK_FORMULA</v>
          </cell>
          <cell r="AF1" t="str">
            <v>HISTFXVALUE</v>
          </cell>
          <cell r="AG1" t="str">
            <v>IRRALL_IN</v>
          </cell>
          <cell r="AH1" t="str">
            <v>SPREADALL_IN</v>
          </cell>
          <cell r="AI1" t="str">
            <v>DELAYTIME</v>
          </cell>
          <cell r="AJ1" t="str">
            <v>HISTFXAREAEURO</v>
          </cell>
          <cell r="AK1" t="str">
            <v>ADVANCEDREFUNDDATE</v>
          </cell>
          <cell r="AL1" t="str">
            <v>ADVANCEDREFUNDSTATUS</v>
          </cell>
          <cell r="AM1" t="str">
            <v>PORTFOLIOGROUP</v>
          </cell>
          <cell r="AN1" t="str">
            <v>PLAYERSGROUP</v>
          </cell>
          <cell r="AO1" t="str">
            <v>AMOUNT</v>
          </cell>
          <cell r="AP1" t="str">
            <v>CTVAMOUNT</v>
          </cell>
          <cell r="AQ1" t="str">
            <v>MRKTDATADATE</v>
          </cell>
          <cell r="AR1" t="str">
            <v>POSLEGCLEANPRICE</v>
          </cell>
          <cell r="AS1" t="str">
            <v>POSLEGDIRTYPRICE</v>
          </cell>
          <cell r="AT1" t="str">
            <v>POSLEGACCRUEDINTEREST</v>
          </cell>
          <cell r="AU1" t="str">
            <v>CLEANPOSVALUE</v>
          </cell>
          <cell r="AV1" t="str">
            <v>DIRTYPOSVALUE</v>
          </cell>
          <cell r="AW1" t="str">
            <v>ACCRUEDPOSVALUE</v>
          </cell>
          <cell r="AX1" t="str">
            <v>CTVCLEANPRICE</v>
          </cell>
          <cell r="AY1" t="str">
            <v>CTVDIRTYPRICE</v>
          </cell>
          <cell r="AZ1" t="str">
            <v>CTVACCRUED</v>
          </cell>
          <cell r="BA1" t="str">
            <v>RESIDUALLIFEAVG</v>
          </cell>
          <cell r="BB1" t="str">
            <v>CURRANNUALRATE</v>
          </cell>
          <cell r="BC1" t="str">
            <v>COUPONFREQUENCY</v>
          </cell>
          <cell r="BD1" t="str">
            <v>CURRSPREAD</v>
          </cell>
          <cell r="BE1" t="str">
            <v>MARKETIRR</v>
          </cell>
          <cell r="BF1" t="str">
            <v>MINMID</v>
          </cell>
          <cell r="BG1" t="str">
            <v>MAXMID</v>
          </cell>
          <cell r="BH1" t="str">
            <v>MID</v>
          </cell>
          <cell r="BI1" t="str">
            <v>MINDATE</v>
          </cell>
          <cell r="BJ1" t="str">
            <v>MAXDATE</v>
          </cell>
          <cell r="BK1" t="str">
            <v>DELTA</v>
          </cell>
          <cell r="BL1" t="str">
            <v>GAMMA</v>
          </cell>
          <cell r="BM1" t="str">
            <v>MODDURATION</v>
          </cell>
          <cell r="BN1" t="str">
            <v>LEGDOLLARDURATION</v>
          </cell>
          <cell r="BO1" t="str">
            <v>BPVPOSVALUE</v>
          </cell>
          <cell r="BP1" t="str">
            <v>CTVBPVPOSVALUE</v>
          </cell>
          <cell r="BQ1" t="str">
            <v>PARAMCODE</v>
          </cell>
          <cell r="BR1" t="str">
            <v>DCM</v>
          </cell>
          <cell r="BS1" t="str">
            <v>CURRFROMDATE</v>
          </cell>
          <cell r="BT1" t="str">
            <v>CURRTODATE</v>
          </cell>
          <cell r="BU1" t="str">
            <v>OUTSTANDING</v>
          </cell>
          <cell r="BV1" t="str">
            <v>CTVOUTSTANDING</v>
          </cell>
          <cell r="BW1" t="str">
            <v>OUTSTANDINGTOT</v>
          </cell>
          <cell r="BX1" t="str">
            <v>CTVOUTSTANDINGTOT</v>
          </cell>
          <cell r="BY1" t="str">
            <v>IDRWDBINSTR</v>
          </cell>
          <cell r="BZ1" t="str">
            <v>SEGNO_HR</v>
          </cell>
          <cell r="CA1" t="str">
            <v>CTVOUTSTANDINGXRATE</v>
          </cell>
          <cell r="CB1" t="str">
            <v>CTV_OUTSTANDINGDW</v>
          </cell>
          <cell r="CC1" t="str">
            <v>CTV_OUT_COPERTURE</v>
          </cell>
          <cell r="CD1" t="str">
            <v>CTV_OUT_COPERTUREDW</v>
          </cell>
          <cell r="CE1" t="str">
            <v>ISBEI</v>
          </cell>
          <cell r="CF1" t="str">
            <v>STRIKE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yeciones y Retiros"/>
      <sheetName val="Precios de Retiros"/>
      <sheetName val="Precios de Inyecciones"/>
      <sheetName val="Subestaciones de Poder"/>
      <sheetName val="Precios de Nudo"/>
      <sheetName val="Códigos VNR"/>
      <sheetName val="ANEXOII"/>
      <sheetName val="CAPEX"/>
      <sheetName val="AL7B"/>
      <sheetName val="Exámen de Patrim."/>
      <sheetName val="PROFIT&amp;L"/>
      <sheetName val="Inicio Análisis Cuentas"/>
      <sheetName val="AF Tributario"/>
      <sheetName val="CPM-BCSA-03"/>
      <sheetName val="CAT"/>
      <sheetName val="Summary Budget"/>
      <sheetName val="Precios Inyecciones y Retiros 1"/>
      <sheetName val="Rng_CapFloor_T0"/>
      <sheetName val="Rng_Swaption_T0"/>
      <sheetName val="VALOR UF"/>
      <sheetName val="BIME FINAL"/>
      <sheetName val="Indices"/>
      <sheetName val="Costos de Distribución"/>
      <sheetName val="Dólar Observado"/>
      <sheetName val="3100"/>
      <sheetName val="Asiento Agosto 2007"/>
    </sheetNames>
    <sheetDataSet>
      <sheetData sheetId="0">
        <row r="30">
          <cell r="B30">
            <v>0.04</v>
          </cell>
        </row>
      </sheetData>
      <sheetData sheetId="1"/>
      <sheetData sheetId="2"/>
      <sheetData sheetId="3"/>
      <sheetData sheetId="4" refreshError="1">
        <row r="30">
          <cell r="B30">
            <v>0.04</v>
          </cell>
        </row>
        <row r="31">
          <cell r="B31">
            <v>0.19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 (NIIF)"/>
      <sheetName val="Balance General"/>
      <sheetName val="Estado de Resultado (FECU)"/>
      <sheetName val="bce"/>
      <sheetName val="diferencias gaap"/>
      <sheetName val="Ajustes"/>
      <sheetName val="Reclasif"/>
      <sheetName val="Formato Bce PPT"/>
      <sheetName val="Formato EERR PPT"/>
      <sheetName val="Reclasif (2)"/>
      <sheetName val="Precios de Nudo"/>
      <sheetName val="Exámen de Patrim."/>
      <sheetName val="Summary Budget"/>
      <sheetName val="Rng_CapFloor_T0"/>
      <sheetName val="Rng_Swaption_T0"/>
      <sheetName val="Datos"/>
      <sheetName val="VENTAS"/>
      <sheetName val="criterio"/>
      <sheetName val="Impuestos Diferidos "/>
      <sheetName val="CMRESU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Activo"/>
      <sheetName val="Pasivo"/>
      <sheetName val="Variaciones Act"/>
      <sheetName val="Variaciones Pas"/>
      <sheetName val="EERR"/>
      <sheetName val="Resultados Segregados"/>
      <sheetName val="Resultados Fecu"/>
      <sheetName val="Comentarios EERR Anual"/>
      <sheetName val="Hoja1"/>
      <sheetName val="flujo de efectivo "/>
      <sheetName val="Detalles Flujo"/>
      <sheetName val="Inversiones"/>
      <sheetName val="Mayor-Menor valor"/>
      <sheetName val="Patrimonio"/>
      <sheetName val="ROI"/>
      <sheetName val="Ebitda"/>
      <sheetName val="Interes minoritario"/>
      <sheetName val="Resultados Filiales"/>
      <sheetName val="Patrimonios Filiales"/>
      <sheetName val="BT 64"/>
      <sheetName val="BT64 economico"/>
      <sheetName val="CM"/>
      <sheetName val="Dif.Cambio"/>
      <sheetName val="Detalles de &quot;Otros&quot;"/>
      <sheetName val="Presentación"/>
      <sheetName val="Gráficos"/>
      <sheetName val="TC"/>
      <sheetName val="Factores"/>
      <sheetName val="Estado de Resultado"/>
      <sheetName val="Balance General"/>
      <sheetName val="Precios de Nudo"/>
      <sheetName val="Summary Budget"/>
      <sheetName val="Exámen de Patrim."/>
      <sheetName val="Impuestos Diferid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8">
          <cell r="V8">
            <v>0</v>
          </cell>
          <cell r="X8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I-ENE_07"/>
      <sheetName val="Uniformes"/>
      <sheetName val="Rol Privado"/>
      <sheetName val="EERR - ClCo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#REF"/>
      <sheetName val="VENTAS"/>
      <sheetName val="Impuestos Diferidos "/>
      <sheetName val="bond curves-n.u."/>
      <sheetName val="P&amp;L"/>
      <sheetName val="Indices"/>
      <sheetName val="Costos de Distribución"/>
      <sheetName val="Estado de Resultado"/>
      <sheetName val="CONSOLIDACION miles de pesos"/>
      <sheetName val="Summary Budget"/>
      <sheetName val="Rng_CapFloor_T0"/>
      <sheetName val="Rng_Swaption_T0"/>
      <sheetName val="Check CF,BC,P&amp;L"/>
      <sheetName val="CAT"/>
      <sheetName val="RLI"/>
      <sheetName val="Precios de Nudo"/>
      <sheetName val="Balance General"/>
      <sheetName val="Títulos"/>
      <sheetName val="Exámen de Patrim."/>
      <sheetName val="Dic02"/>
      <sheetName val="20"/>
      <sheetName val="RESUMEN"/>
      <sheetName val="Distribución Chile"/>
      <sheetName val="Datos"/>
      <sheetName val="Datos spread"/>
      <sheetName val="CMRESU99"/>
      <sheetName val="Balance"/>
      <sheetName val="Asiento Agosto 2007"/>
      <sheetName val="7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I-ENE_07"/>
      <sheetName val="Uniformes"/>
      <sheetName val="Rol Privado"/>
      <sheetName val="EERR - ClCo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#REF"/>
      <sheetName val="VENTAS"/>
      <sheetName val="Impuestos Diferidos "/>
      <sheetName val="bond curves-n.u."/>
      <sheetName val="P&amp;L"/>
      <sheetName val="Indices"/>
      <sheetName val="Costos de Distribución"/>
      <sheetName val="Estado de Resultado"/>
      <sheetName val="CONSOLIDACION miles de pesos"/>
      <sheetName val="Summary Budget"/>
      <sheetName val="Rng_CapFloor_T0"/>
      <sheetName val="Rng_Swaption_T0"/>
      <sheetName val="Check CF,BC,P&amp;L"/>
      <sheetName val="CAT"/>
      <sheetName val="RLI"/>
      <sheetName val="Precios de Nudo"/>
      <sheetName val="Balance General"/>
      <sheetName val="Títulos"/>
      <sheetName val="Exámen de Patrim."/>
      <sheetName val="Dic02"/>
      <sheetName val="20"/>
      <sheetName val="RESUMEN"/>
      <sheetName val="Distribución Chile"/>
      <sheetName val="Datos"/>
      <sheetName val="Datos spread"/>
      <sheetName val="CMRESU99"/>
      <sheetName val="Balance"/>
      <sheetName val="Asiento Agosto 2007"/>
      <sheetName val="7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PROPS##"/>
      <sheetName val="INICIO"/>
      <sheetName val="RESUMEN"/>
      <sheetName val="VALIDACIONES"/>
      <sheetName val="1"/>
      <sheetName val="1A"/>
      <sheetName val="2"/>
      <sheetName val="3"/>
      <sheetName val="3A"/>
      <sheetName val="4"/>
      <sheetName val="4A"/>
      <sheetName val="5"/>
      <sheetName val="6"/>
      <sheetName val="6A"/>
      <sheetName val="7"/>
      <sheetName val="8"/>
      <sheetName val="8A"/>
      <sheetName val="9"/>
      <sheetName val="10"/>
      <sheetName val="11"/>
      <sheetName val="12"/>
      <sheetName val="12A"/>
      <sheetName val="13"/>
      <sheetName val="14"/>
      <sheetName val="15"/>
      <sheetName val="16"/>
      <sheetName val="17"/>
      <sheetName val="18"/>
      <sheetName val="19"/>
      <sheetName val="20"/>
      <sheetName val="Meta_Data"/>
      <sheetName val="Estado de Resultado"/>
      <sheetName val="VENTAS"/>
      <sheetName val="Precios"/>
      <sheetName val="EERR ISAPRES ABIERTAS"/>
      <sheetName val="Costos de Distribución"/>
      <sheetName val="Indices"/>
      <sheetName val="AI-4"/>
      <sheetName val="AI-11 Multas"/>
      <sheetName val="AII-3 Pat. Trib"/>
      <sheetName val="Consolidado"/>
      <sheetName val="PRO10_F"/>
      <sheetName val="PRO_STS"/>
      <sheetName val="Inicio Análisis Cuentas"/>
      <sheetName val="AD Inver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>
        <row r="15">
          <cell r="E15" t="str">
            <v>EEFF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"/>
      <sheetName val="31.03.99"/>
      <sheetName val="30.04.99"/>
      <sheetName val="31.05.99"/>
      <sheetName val="30.06.99"/>
      <sheetName val="31.07.99"/>
      <sheetName val="31.08.99"/>
      <sheetName val="30.09.99"/>
      <sheetName val="31.10.99"/>
      <sheetName val="30.11.99"/>
      <sheetName val="30.11.99 (A)"/>
      <sheetName val="31.10.99 (2)"/>
      <sheetName val="CTC-STARTEL"/>
      <sheetName val="VILLA"/>
      <sheetName val="B_CHILOTA"/>
      <sheetName val="REGIMIENTO"/>
      <sheetName val="INF_30-04"/>
      <sheetName val="AJUSTES"/>
      <sheetName val="CHILE_BARRIO"/>
      <sheetName val="LOS PITUFOS"/>
      <sheetName val="Costo unit verde"/>
      <sheetName val="Balance"/>
      <sheetName val="Parámetros"/>
      <sheetName val="20"/>
      <sheetName val="RESUMEN"/>
      <sheetName val="Check CF,BC,P&amp;L"/>
      <sheetName val="Bases de Actualizacion"/>
      <sheetName val="VENTAS"/>
      <sheetName val="EERR ISAPRES ABIERTAS"/>
      <sheetName val="AI-4"/>
      <sheetName val="AI-11 Multas"/>
      <sheetName val="AII-3 Pat. Trib"/>
      <sheetName val="AD Invers"/>
      <sheetName val="Parametros"/>
      <sheetName val="Acerca de IAS"/>
      <sheetName val="Base"/>
      <sheetName val="CG"/>
      <sheetName val="TN"/>
      <sheetName val="CHASSIS"/>
      <sheetName val="MOTOR"/>
      <sheetName val="Costos de Distribución"/>
      <sheetName val="Indices"/>
    </sheetNames>
    <sheetDataSet>
      <sheetData sheetId="0">
        <row r="1">
          <cell r="A1" t="str">
            <v>CUENTA  11.35.008.00</v>
          </cell>
        </row>
      </sheetData>
      <sheetData sheetId="1" refreshError="1">
        <row r="1">
          <cell r="A1" t="str">
            <v>CUENTA  11.35.008.00</v>
          </cell>
        </row>
        <row r="2">
          <cell r="A2" t="str">
            <v>(EX - 47110)</v>
          </cell>
        </row>
        <row r="3">
          <cell r="C3" t="str">
            <v>TRABAJOS A TERCEROS DEPTO. COMERCIAL</v>
          </cell>
        </row>
        <row r="5">
          <cell r="A5" t="str">
            <v>FECHA</v>
          </cell>
          <cell r="B5" t="str">
            <v>DOCUMENTO</v>
          </cell>
          <cell r="C5" t="str">
            <v>DESCRIPCION</v>
          </cell>
          <cell r="D5" t="str">
            <v>MONTO</v>
          </cell>
        </row>
        <row r="6">
          <cell r="A6" t="str">
            <v>OCTUBRE</v>
          </cell>
          <cell r="B6" t="str">
            <v>T-66662</v>
          </cell>
          <cell r="C6" t="str">
            <v>F-1496 A. ALVARADO Y CIA. /PARCELA KM 5,5 CLUB ANDINO</v>
          </cell>
          <cell r="D6">
            <v>123136</v>
          </cell>
        </row>
        <row r="7">
          <cell r="A7" t="str">
            <v>NOVIEMBRE</v>
          </cell>
          <cell r="B7" t="str">
            <v>T-69231</v>
          </cell>
          <cell r="C7" t="str">
            <v>F-6201 TRANSF. CAMILO HERRRA  / PARCELA KM 5,5 CLUB ANDINO</v>
          </cell>
          <cell r="D7">
            <v>295331</v>
          </cell>
        </row>
        <row r="8">
          <cell r="A8" t="str">
            <v>NOVIEMBRE</v>
          </cell>
          <cell r="B8" t="str">
            <v>T-69494</v>
          </cell>
          <cell r="C8" t="str">
            <v>F-456397 MADECO S.A. / PROYECTO A.P. AV. FREI</v>
          </cell>
          <cell r="D8">
            <v>1944250</v>
          </cell>
        </row>
        <row r="9">
          <cell r="A9" t="str">
            <v>NOVIEMBRE</v>
          </cell>
          <cell r="B9" t="str">
            <v>T-69498</v>
          </cell>
          <cell r="C9" t="str">
            <v>F-44201 IMEL LTDA. / PROYECTO A.P. AV. EDO. FREI</v>
          </cell>
          <cell r="D9">
            <v>597520</v>
          </cell>
        </row>
        <row r="10">
          <cell r="A10" t="str">
            <v>NOVIEMBRE</v>
          </cell>
          <cell r="B10" t="str">
            <v>T-69500</v>
          </cell>
          <cell r="C10" t="str">
            <v>F-13539 KON AIKEN LTDA. / A.P. AV. EDO. FREI</v>
          </cell>
          <cell r="D10">
            <v>32980</v>
          </cell>
        </row>
        <row r="11">
          <cell r="A11" t="str">
            <v>NOVIEMBRE</v>
          </cell>
          <cell r="B11" t="str">
            <v>T-69501</v>
          </cell>
          <cell r="C11" t="str">
            <v>F-13540 KON AIKEN LTDA. / A.P. AV. EDO. FREI</v>
          </cell>
          <cell r="D11">
            <v>49470</v>
          </cell>
        </row>
        <row r="12">
          <cell r="A12" t="str">
            <v>NOVIEMBRE</v>
          </cell>
          <cell r="B12" t="str">
            <v>T-70008</v>
          </cell>
          <cell r="C12" t="str">
            <v>F-13538 KON AIKEN LTDA. / A.P. AV. EDO. FREI</v>
          </cell>
          <cell r="D12">
            <v>49470</v>
          </cell>
        </row>
        <row r="13">
          <cell r="A13" t="str">
            <v>NOVIEMBRE</v>
          </cell>
          <cell r="B13" t="str">
            <v>T-70019</v>
          </cell>
          <cell r="C13" t="str">
            <v>F-13548 KON AIKEN LTDA. / A.P. AV. EDO. FREI</v>
          </cell>
          <cell r="D13">
            <v>49470</v>
          </cell>
        </row>
        <row r="14">
          <cell r="A14" t="str">
            <v>NOVIEMBRE</v>
          </cell>
          <cell r="B14" t="str">
            <v>T-69661</v>
          </cell>
          <cell r="C14" t="str">
            <v xml:space="preserve">F-27 DAVID ULLOA A. / EMPALME SR. ANGEL MIRANDA </v>
          </cell>
          <cell r="D14">
            <v>25424</v>
          </cell>
        </row>
        <row r="15">
          <cell r="A15" t="str">
            <v>NOVIEMBRE</v>
          </cell>
          <cell r="B15" t="str">
            <v>T-70166</v>
          </cell>
          <cell r="C15" t="str">
            <v>F-13548 KON AIKEN LTDA. / A.P. AV. EDO. FREI</v>
          </cell>
          <cell r="D15">
            <v>51000</v>
          </cell>
        </row>
        <row r="16">
          <cell r="A16" t="str">
            <v>DICIEMBRE</v>
          </cell>
          <cell r="B16" t="str">
            <v>T-70930</v>
          </cell>
          <cell r="C16" t="str">
            <v>F-5212  CONDENSADORES DNA CHILE</v>
          </cell>
          <cell r="D16">
            <v>2992500</v>
          </cell>
        </row>
        <row r="17">
          <cell r="A17" t="str">
            <v>DICIEMBRE</v>
          </cell>
          <cell r="B17" t="str">
            <v>T-70917</v>
          </cell>
          <cell r="C17" t="str">
            <v>F-1523 ALAMIRO ALVARADO Y CIA.</v>
          </cell>
          <cell r="D17">
            <v>31200</v>
          </cell>
        </row>
        <row r="18">
          <cell r="A18" t="str">
            <v>DICIEMBRE</v>
          </cell>
          <cell r="B18" t="str">
            <v>T-70918</v>
          </cell>
          <cell r="C18" t="str">
            <v>F-1524 ALAMIRO ALVARADO Y CIA.</v>
          </cell>
          <cell r="D18">
            <v>25200</v>
          </cell>
        </row>
        <row r="19">
          <cell r="A19" t="str">
            <v>DICIEMBRE</v>
          </cell>
          <cell r="B19" t="str">
            <v>T-71353</v>
          </cell>
          <cell r="C19" t="str">
            <v>F-48787 SERGIO DIAZ M. / A.P. AV. EDO FREI</v>
          </cell>
          <cell r="D19">
            <v>5593</v>
          </cell>
        </row>
        <row r="20">
          <cell r="A20" t="str">
            <v>DICIEMBRE</v>
          </cell>
          <cell r="B20" t="str">
            <v>T-71355</v>
          </cell>
          <cell r="C20" t="str">
            <v>F-48799 SERGIO DIAZ M. / A.P. AV. EDO.FREI</v>
          </cell>
          <cell r="D20">
            <v>10297</v>
          </cell>
        </row>
        <row r="21">
          <cell r="A21" t="str">
            <v>DICIEMBRE</v>
          </cell>
          <cell r="B21" t="str">
            <v>T-71837</v>
          </cell>
          <cell r="C21" t="str">
            <v>F-1520 ALAMIRO ALVARADO Y CIA.</v>
          </cell>
          <cell r="D21">
            <v>375000</v>
          </cell>
        </row>
        <row r="22">
          <cell r="A22" t="str">
            <v>DICIEMBRE</v>
          </cell>
          <cell r="B22" t="str">
            <v>T-71975</v>
          </cell>
          <cell r="C22" t="str">
            <v>F-4643 JAVIER LAUSIC I. / TRAB. 3º</v>
          </cell>
          <cell r="D22">
            <v>5740</v>
          </cell>
        </row>
        <row r="23">
          <cell r="A23" t="str">
            <v>DICIEMBRE</v>
          </cell>
          <cell r="B23" t="str">
            <v>G.I. 2265</v>
          </cell>
          <cell r="C23" t="str">
            <v>MAT. S.VTAS. TRAB. J Y R TRANSPORTES</v>
          </cell>
          <cell r="D23">
            <v>5715</v>
          </cell>
        </row>
        <row r="24">
          <cell r="A24" t="str">
            <v>DICIEMBRE</v>
          </cell>
          <cell r="B24" t="str">
            <v>G.I. 2351</v>
          </cell>
          <cell r="C24" t="str">
            <v>MAT. S.VTAS. TRAB. EMPALME CASA NUEVA</v>
          </cell>
          <cell r="D24">
            <v>199036</v>
          </cell>
        </row>
        <row r="25">
          <cell r="A25" t="str">
            <v>ENERO</v>
          </cell>
          <cell r="B25" t="str">
            <v>E-74624</v>
          </cell>
          <cell r="C25" t="str">
            <v>FONDO FIJO WILFREDO CAMPOS (FERRETERIA FAMA)</v>
          </cell>
          <cell r="D25">
            <v>9500</v>
          </cell>
        </row>
        <row r="26">
          <cell r="A26" t="str">
            <v>ENERO</v>
          </cell>
          <cell r="B26" t="str">
            <v>E-74624</v>
          </cell>
          <cell r="C26" t="str">
            <v>FONDO FIJO WILFREDO CAMPOS (LIBRERIA CHILE)</v>
          </cell>
          <cell r="D26">
            <v>1600</v>
          </cell>
        </row>
        <row r="27">
          <cell r="A27" t="str">
            <v>ENERO</v>
          </cell>
          <cell r="B27" t="str">
            <v>E-74624</v>
          </cell>
          <cell r="C27" t="str">
            <v>FONDO FIJO WILFREDO CAMPOS (FERRETERIA DUO) A.P.</v>
          </cell>
          <cell r="D27">
            <v>2130</v>
          </cell>
        </row>
        <row r="28">
          <cell r="A28" t="str">
            <v>ENERO</v>
          </cell>
          <cell r="B28" t="str">
            <v>T-75713</v>
          </cell>
          <cell r="C28" t="str">
            <v>F-13779 KON AIKEN LTDA. / A.P. AV. EDO. FREI</v>
          </cell>
          <cell r="D28">
            <v>98940</v>
          </cell>
        </row>
        <row r="29">
          <cell r="A29" t="str">
            <v>ENERO</v>
          </cell>
          <cell r="B29" t="str">
            <v>T-75926</v>
          </cell>
          <cell r="C29" t="str">
            <v>F-13789 KON AIKEN LTDA. / A.P. AV. EDO. FREI</v>
          </cell>
          <cell r="D29">
            <v>41225</v>
          </cell>
        </row>
        <row r="30">
          <cell r="A30" t="str">
            <v>ENERO</v>
          </cell>
          <cell r="B30" t="str">
            <v>V/C 3798</v>
          </cell>
          <cell r="C30" t="str">
            <v>MAT. ALMACEN  POSTE GALVANIZADO - PROY. E. FREI</v>
          </cell>
          <cell r="D30">
            <v>6480000</v>
          </cell>
        </row>
        <row r="31">
          <cell r="A31" t="str">
            <v>ENERO</v>
          </cell>
          <cell r="B31" t="str">
            <v>G.I. 2686</v>
          </cell>
          <cell r="C31" t="str">
            <v>MAT. S.VENTAS PROY. EDO. FREI</v>
          </cell>
          <cell r="D31">
            <v>598591</v>
          </cell>
        </row>
        <row r="32">
          <cell r="A32" t="str">
            <v>ENERO</v>
          </cell>
          <cell r="B32" t="str">
            <v>G.I. 2785</v>
          </cell>
          <cell r="C32" t="str">
            <v>MAT. S.VENTAS PROY. EDO. FREI</v>
          </cell>
          <cell r="D32">
            <v>34781</v>
          </cell>
        </row>
        <row r="33">
          <cell r="A33" t="str">
            <v>ENERO</v>
          </cell>
          <cell r="B33" t="str">
            <v>G.I. 2946</v>
          </cell>
          <cell r="C33" t="str">
            <v>MAT. S.VENTAS PROY. EDO. FREI</v>
          </cell>
          <cell r="D33">
            <v>1756</v>
          </cell>
        </row>
        <row r="34">
          <cell r="A34" t="str">
            <v>FEBRERO</v>
          </cell>
          <cell r="B34" t="str">
            <v>T-77360</v>
          </cell>
          <cell r="C34" t="str">
            <v>F-13856 KON AIKEN LTDA. / A.P. AV. EDO. FREI</v>
          </cell>
          <cell r="D34">
            <v>110169</v>
          </cell>
        </row>
        <row r="35">
          <cell r="A35" t="str">
            <v>FEBRERO</v>
          </cell>
          <cell r="B35" t="str">
            <v>T-77759</v>
          </cell>
          <cell r="C35" t="str">
            <v>F-1550 ALAMIRO ALVARADO / ANTICIPO PROY. A.P. AV. E. FREI</v>
          </cell>
          <cell r="D35">
            <v>3532354</v>
          </cell>
        </row>
        <row r="36">
          <cell r="A36" t="str">
            <v>MARZO</v>
          </cell>
          <cell r="B36" t="str">
            <v>G.I.3924</v>
          </cell>
          <cell r="C36" t="str">
            <v>MAT. S.VENTAS PROY. EDO. FREI</v>
          </cell>
          <cell r="D36">
            <v>22671</v>
          </cell>
        </row>
        <row r="37">
          <cell r="A37" t="str">
            <v>MARZO</v>
          </cell>
          <cell r="B37" t="str">
            <v>G.I.3975</v>
          </cell>
          <cell r="C37" t="str">
            <v>MAT. S.VENTAS PROY. EDO. FREI</v>
          </cell>
          <cell r="D37">
            <v>3843</v>
          </cell>
        </row>
        <row r="38">
          <cell r="A38" t="str">
            <v>MARZO</v>
          </cell>
          <cell r="B38" t="str">
            <v>G.I.3977</v>
          </cell>
          <cell r="C38" t="str">
            <v>MAT. S.VENTAS PROY. EDO. FREI</v>
          </cell>
          <cell r="D38">
            <v>574011</v>
          </cell>
        </row>
        <row r="39">
          <cell r="A39" t="str">
            <v>MARZO</v>
          </cell>
          <cell r="B39" t="str">
            <v>G.I.3986</v>
          </cell>
          <cell r="C39" t="str">
            <v>MAT. S.VENTAS PROY. EDO. FREI</v>
          </cell>
          <cell r="D39">
            <v>22736</v>
          </cell>
        </row>
        <row r="40">
          <cell r="A40" t="str">
            <v>MARZO</v>
          </cell>
          <cell r="B40" t="str">
            <v>G.I.4024</v>
          </cell>
          <cell r="C40" t="str">
            <v>MAT. S.VENTAS PROY. EDO. FREI</v>
          </cell>
          <cell r="D40">
            <v>115423</v>
          </cell>
        </row>
        <row r="41">
          <cell r="A41" t="str">
            <v>MARZO</v>
          </cell>
          <cell r="B41" t="str">
            <v>G.I.4097</v>
          </cell>
          <cell r="C41" t="str">
            <v>MAT. S.VENTAS PROY. EDO. FREI</v>
          </cell>
          <cell r="D41">
            <v>30268</v>
          </cell>
        </row>
        <row r="42">
          <cell r="A42" t="str">
            <v>MARZO</v>
          </cell>
          <cell r="B42" t="str">
            <v>G.I.4259</v>
          </cell>
          <cell r="C42" t="str">
            <v>MAT. S.VENTAS PROY.HERNA REYES</v>
          </cell>
          <cell r="D42">
            <v>82246</v>
          </cell>
        </row>
        <row r="43">
          <cell r="A43" t="str">
            <v>MARZO</v>
          </cell>
          <cell r="B43" t="str">
            <v>G.I.4270</v>
          </cell>
          <cell r="C43" t="str">
            <v>MAT. S.VENTAS PROY.HERNA REYES</v>
          </cell>
          <cell r="D43">
            <v>6076</v>
          </cell>
        </row>
        <row r="44">
          <cell r="A44" t="str">
            <v>MARZO</v>
          </cell>
          <cell r="B44" t="str">
            <v>G.I.4307</v>
          </cell>
          <cell r="C44" t="str">
            <v>MAT. S.VENTAS PROY.HERNA REYES</v>
          </cell>
          <cell r="D44">
            <v>24042</v>
          </cell>
        </row>
        <row r="45">
          <cell r="A45" t="str">
            <v>MARZO</v>
          </cell>
          <cell r="B45" t="str">
            <v>T-79575</v>
          </cell>
          <cell r="C45" t="str">
            <v>F-14013 KON AIKEN LTDA. / A.P. AV. EDO. FREI</v>
          </cell>
          <cell r="D45">
            <v>343288</v>
          </cell>
        </row>
        <row r="46">
          <cell r="A46" t="str">
            <v>MARZO</v>
          </cell>
          <cell r="B46" t="str">
            <v>T-81006</v>
          </cell>
          <cell r="C46" t="str">
            <v>F-1560 ALAMIRO ALVARADO / PAGO PROY. A.P. AV. E. FREI</v>
          </cell>
          <cell r="D46">
            <v>5084746</v>
          </cell>
        </row>
        <row r="47">
          <cell r="A47" t="str">
            <v>MARZO</v>
          </cell>
          <cell r="B47" t="str">
            <v>T-81014</v>
          </cell>
          <cell r="C47" t="str">
            <v>F-1559 ALAMIRO ALVARADO / MODIF. LINEA M.T. CASAS VIEJAS</v>
          </cell>
          <cell r="D47">
            <v>530774</v>
          </cell>
        </row>
        <row r="49">
          <cell r="D49" t="str">
            <v>=</v>
          </cell>
        </row>
        <row r="50">
          <cell r="C50" t="str">
            <v xml:space="preserve">TOTAL DE COSTOS POR TRABAJOS </v>
          </cell>
          <cell r="D50">
            <v>24619502</v>
          </cell>
        </row>
        <row r="53">
          <cell r="A53" t="str">
            <v>FECHA</v>
          </cell>
          <cell r="B53" t="str">
            <v>DOCUMENTO</v>
          </cell>
          <cell r="C53" t="str">
            <v>DESCRIPCION</v>
          </cell>
          <cell r="D53" t="str">
            <v>MONTO</v>
          </cell>
        </row>
        <row r="54">
          <cell r="A54" t="str">
            <v>DICIEMBRE</v>
          </cell>
          <cell r="B54" t="str">
            <v>T-73126</v>
          </cell>
          <cell r="C54" t="str">
            <v>FACT/303410-11 GOBIERNO REGIONAL/ AL. PUBLICO PORVENIR</v>
          </cell>
          <cell r="D54">
            <v>-1224000</v>
          </cell>
        </row>
        <row r="55">
          <cell r="A55" t="str">
            <v>FEBRERO</v>
          </cell>
          <cell r="B55" t="str">
            <v>T-79267</v>
          </cell>
          <cell r="C55" t="str">
            <v>F-307871 INGENIERIA CIVIL VICENTE</v>
          </cell>
          <cell r="D55">
            <v>-530774</v>
          </cell>
        </row>
        <row r="56">
          <cell r="A56" t="str">
            <v>MARZO</v>
          </cell>
          <cell r="B56" t="str">
            <v>T-81554</v>
          </cell>
          <cell r="C56" t="str">
            <v>COSTO TRABAJO SERVINAUT (PEDRO SANCHEZ)</v>
          </cell>
          <cell r="D56">
            <v>-8950</v>
          </cell>
        </row>
        <row r="57">
          <cell r="D57" t="str">
            <v>=============</v>
          </cell>
        </row>
        <row r="58">
          <cell r="C58" t="str">
            <v>FACTURACION POR TRABAJOS PENDIENTES</v>
          </cell>
          <cell r="D58">
            <v>-1763724</v>
          </cell>
        </row>
        <row r="60">
          <cell r="C60" t="str">
            <v>TOTAL TRABAJOS DE DEPTO. COMERCIAL AL 31.03.99</v>
          </cell>
          <cell r="D60">
            <v>22855778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8"/>
      <sheetName val="CM CPT"/>
      <sheetName val="60"/>
      <sheetName val="Inv EERR"/>
      <sheetName val="Ajustes Leasing"/>
      <sheetName val="GR actualizados"/>
      <sheetName val="CPTF y municipal"/>
      <sheetName val="anexo-1"/>
      <sheetName val="F29"/>
      <sheetName val="F50"/>
      <sheetName val="DJ remuneraciones"/>
      <sheetName val="Sft SAP"/>
      <sheetName val="bce tax 2003"/>
      <sheetName val="donaciones"/>
      <sheetName val="Donac F22"/>
      <sheetName val="AF Tax 2003"/>
      <sheetName val="impto diferido"/>
      <sheetName val="CPT 2002"/>
      <sheetName val="SOC 1000"/>
      <sheetName val="RLI 2003"/>
      <sheetName val="FUT 31122003"/>
      <sheetName val="RLI 2004"/>
      <sheetName val="FUT 31122004"/>
      <sheetName val="CPT 2003"/>
      <sheetName val="F 22 2003"/>
      <sheetName val="Sence"/>
      <sheetName val="RLI_12_2006"/>
      <sheetName val="Inicio Análisis Cue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- pasivo indiv"/>
      <sheetName val="Flujo fondos indiv"/>
      <sheetName val="CAT"/>
      <sheetName val="31.03.99"/>
      <sheetName val="VENTAS"/>
      <sheetName val="Diferidos"/>
      <sheetName val="20"/>
      <sheetName val="RESUMEN"/>
      <sheetName val="Int"/>
      <sheetName val="Raw Data"/>
      <sheetName val="(2al5,10,11,15,16,18,19,20,22)"/>
    </sheetNames>
    <sheetDataSet>
      <sheetData sheetId="0" refreshError="1"/>
      <sheetData sheetId="1">
        <row r="1">
          <cell r="B1" t="str">
            <v>CRUZ BLANCA ISAPRE S.A.</v>
          </cell>
        </row>
        <row r="3">
          <cell r="B3" t="str">
            <v>FICHA ESTADISTICA CODIFICADA UNIFORME</v>
          </cell>
        </row>
        <row r="4">
          <cell r="B4" t="str">
            <v>AL 31 DE DICIEMBRE DE 1999 Y 1998</v>
          </cell>
        </row>
        <row r="6">
          <cell r="B6" t="str">
            <v>ESTADO DE FLUJO DE EFECTIVO</v>
          </cell>
        </row>
        <row r="7">
          <cell r="B7" t="str">
            <v>(en miles de pesos)</v>
          </cell>
        </row>
        <row r="9">
          <cell r="D9" t="str">
            <v>EJERCICIOS</v>
          </cell>
        </row>
        <row r="10">
          <cell r="D10" t="str">
            <v>entre el 01/01/1999</v>
          </cell>
          <cell r="F10" t="str">
            <v>entre el 01/01/1998</v>
          </cell>
        </row>
        <row r="11">
          <cell r="D11" t="str">
            <v>y el 31/12/1999</v>
          </cell>
          <cell r="F11" t="str">
            <v>y el 31/12/1998</v>
          </cell>
        </row>
        <row r="12">
          <cell r="B12" t="str">
            <v>FLUJO NETO TOTAL DEL PERIODO</v>
          </cell>
          <cell r="D12" t="str">
            <v>Actual</v>
          </cell>
          <cell r="F12" t="str">
            <v>Anterior</v>
          </cell>
        </row>
        <row r="14">
          <cell r="B14" t="str">
            <v>Flujo originado por actividades de la Operación</v>
          </cell>
        </row>
        <row r="15">
          <cell r="B15">
            <v>65110</v>
          </cell>
          <cell r="C15" t="str">
            <v>Recaudación de deudores por venta</v>
          </cell>
          <cell r="D15">
            <v>103717511</v>
          </cell>
          <cell r="F15">
            <v>116302597</v>
          </cell>
        </row>
        <row r="16">
          <cell r="B16">
            <v>65115</v>
          </cell>
          <cell r="C16" t="str">
            <v>Ingresos financieros percibidos</v>
          </cell>
          <cell r="D16">
            <v>87682</v>
          </cell>
          <cell r="F16">
            <v>1641316</v>
          </cell>
        </row>
        <row r="17">
          <cell r="B17">
            <v>65120</v>
          </cell>
          <cell r="C17" t="str">
            <v>Dividendos y otros repartos percibidos</v>
          </cell>
          <cell r="D17">
            <v>9522</v>
          </cell>
          <cell r="F17">
            <v>23681</v>
          </cell>
        </row>
        <row r="18">
          <cell r="B18">
            <v>65125</v>
          </cell>
          <cell r="C18" t="str">
            <v>Otros ingresos percibidos</v>
          </cell>
          <cell r="D18">
            <v>1091562</v>
          </cell>
          <cell r="F18">
            <v>949798</v>
          </cell>
        </row>
        <row r="19">
          <cell r="B19">
            <v>65130</v>
          </cell>
          <cell r="C19" t="str">
            <v>Pago a proveedores y personal (menos)</v>
          </cell>
          <cell r="D19">
            <v>-102731929</v>
          </cell>
          <cell r="F19">
            <v>-114692479</v>
          </cell>
        </row>
        <row r="20">
          <cell r="B20">
            <v>65135</v>
          </cell>
          <cell r="C20" t="str">
            <v>Intereses pagados (menos)</v>
          </cell>
          <cell r="D20">
            <v>-955691</v>
          </cell>
          <cell r="F20">
            <v>0</v>
          </cell>
        </row>
        <row r="21">
          <cell r="B21">
            <v>65140</v>
          </cell>
          <cell r="C21" t="str">
            <v>Impuesto a la renta pagado (menos)</v>
          </cell>
          <cell r="D21">
            <v>0</v>
          </cell>
          <cell r="F21">
            <v>0</v>
          </cell>
        </row>
        <row r="22">
          <cell r="B22">
            <v>65145</v>
          </cell>
          <cell r="C22" t="str">
            <v>Otros gastos pagados (menos)</v>
          </cell>
          <cell r="D22">
            <v>-420230</v>
          </cell>
          <cell r="F22">
            <v>-2967459</v>
          </cell>
        </row>
        <row r="23">
          <cell r="B23">
            <v>65150</v>
          </cell>
          <cell r="C23" t="str">
            <v>I.V.A. y otros similares pagados (menos)</v>
          </cell>
          <cell r="D23">
            <v>-852234</v>
          </cell>
          <cell r="F23">
            <v>-455829</v>
          </cell>
        </row>
        <row r="25">
          <cell r="B25">
            <v>65100</v>
          </cell>
          <cell r="C25" t="str">
            <v>FLUJO NETO POSITIVO (NEGATIVO) ORIGINADO</v>
          </cell>
        </row>
        <row r="26">
          <cell r="C26" t="str">
            <v>POR ACTIVIDADES DE LA OPERACIÓN</v>
          </cell>
          <cell r="D26">
            <v>-53807</v>
          </cell>
          <cell r="F26">
            <v>801625</v>
          </cell>
        </row>
        <row r="28">
          <cell r="B28" t="str">
            <v>Flujo originado por actividades de financiamiento</v>
          </cell>
        </row>
        <row r="29">
          <cell r="B29">
            <v>65210</v>
          </cell>
          <cell r="C29" t="str">
            <v>Colocación de acciones de pago</v>
          </cell>
          <cell r="D29">
            <v>7206243</v>
          </cell>
          <cell r="F29">
            <v>0</v>
          </cell>
        </row>
        <row r="30">
          <cell r="B30">
            <v>65215</v>
          </cell>
          <cell r="C30" t="str">
            <v>Obtención de préstamos</v>
          </cell>
          <cell r="D30">
            <v>2140651</v>
          </cell>
          <cell r="F30">
            <v>5938554</v>
          </cell>
        </row>
        <row r="31">
          <cell r="B31">
            <v>65220</v>
          </cell>
          <cell r="C31" t="str">
            <v>Obligaciones con el público</v>
          </cell>
          <cell r="D31">
            <v>0</v>
          </cell>
          <cell r="F31">
            <v>0</v>
          </cell>
        </row>
        <row r="32">
          <cell r="B32">
            <v>65225</v>
          </cell>
          <cell r="C32" t="str">
            <v>Préstamos documentados de empresas relacionadas</v>
          </cell>
          <cell r="D32">
            <v>-400001</v>
          </cell>
          <cell r="F32">
            <v>0</v>
          </cell>
        </row>
        <row r="33">
          <cell r="B33">
            <v>65230</v>
          </cell>
          <cell r="C33" t="str">
            <v>Obtención de otros préstamos de empresas relacionadas</v>
          </cell>
          <cell r="D33">
            <v>0</v>
          </cell>
          <cell r="F33">
            <v>0</v>
          </cell>
        </row>
        <row r="34">
          <cell r="B34">
            <v>65235</v>
          </cell>
          <cell r="C34" t="str">
            <v>Otras fuentes de financiamiento</v>
          </cell>
          <cell r="D34">
            <v>0</v>
          </cell>
          <cell r="F34">
            <v>0</v>
          </cell>
        </row>
        <row r="35">
          <cell r="B35">
            <v>65240</v>
          </cell>
          <cell r="C35" t="str">
            <v>Pago de dividendos (menos)</v>
          </cell>
          <cell r="D35">
            <v>-727029</v>
          </cell>
          <cell r="F35">
            <v>-2037339</v>
          </cell>
        </row>
        <row r="36">
          <cell r="B36">
            <v>65245</v>
          </cell>
          <cell r="C36" t="str">
            <v>Repartos de capital (menos)</v>
          </cell>
          <cell r="D36">
            <v>0</v>
          </cell>
          <cell r="F36">
            <v>0</v>
          </cell>
        </row>
        <row r="37">
          <cell r="B37">
            <v>65250</v>
          </cell>
          <cell r="C37" t="str">
            <v>Pago de préstamos (menos)</v>
          </cell>
          <cell r="D37">
            <v>-2718594</v>
          </cell>
          <cell r="F37">
            <v>-314777</v>
          </cell>
        </row>
        <row r="38">
          <cell r="B38">
            <v>65255</v>
          </cell>
          <cell r="C38" t="str">
            <v>Pago de obligaciones con el público  (menos)</v>
          </cell>
          <cell r="D38">
            <v>0</v>
          </cell>
          <cell r="F38">
            <v>0</v>
          </cell>
        </row>
        <row r="39">
          <cell r="B39">
            <v>65260</v>
          </cell>
          <cell r="C39" t="str">
            <v>Pago de préstamos documentados de empresas relacionadas  (menos)</v>
          </cell>
          <cell r="D39">
            <v>0</v>
          </cell>
          <cell r="F39">
            <v>0</v>
          </cell>
        </row>
        <row r="40">
          <cell r="B40">
            <v>65265</v>
          </cell>
          <cell r="C40" t="str">
            <v>Pago de otros préstamos de empresas relacionadas (menos)</v>
          </cell>
          <cell r="D40">
            <v>0</v>
          </cell>
          <cell r="F40">
            <v>0</v>
          </cell>
        </row>
        <row r="41">
          <cell r="B41">
            <v>65270</v>
          </cell>
          <cell r="C41" t="str">
            <v>Pago de gastos de emisión y colocación de acciones  (menos)</v>
          </cell>
          <cell r="D41">
            <v>0</v>
          </cell>
          <cell r="F41">
            <v>0</v>
          </cell>
        </row>
        <row r="42">
          <cell r="B42">
            <v>65275</v>
          </cell>
          <cell r="C42" t="str">
            <v>Pago de gastos de emisión y colocación de obligaciones con el público  (menos)</v>
          </cell>
          <cell r="D42">
            <v>0</v>
          </cell>
          <cell r="F42">
            <v>0</v>
          </cell>
        </row>
        <row r="43">
          <cell r="B43">
            <v>65280</v>
          </cell>
          <cell r="C43" t="str">
            <v>Otros desembolsos de financiamiento (menos)</v>
          </cell>
          <cell r="D43">
            <v>0</v>
          </cell>
          <cell r="F43">
            <v>-735796</v>
          </cell>
        </row>
        <row r="45">
          <cell r="B45">
            <v>65200</v>
          </cell>
          <cell r="C45" t="str">
            <v>FLUJO NETO POSITIVO (NEGATIVO) ORIGINADO</v>
          </cell>
        </row>
        <row r="46">
          <cell r="C46" t="str">
            <v>POR ACTIVIDADES DE FINANCIAMIENTO</v>
          </cell>
          <cell r="D46">
            <v>5501270</v>
          </cell>
          <cell r="F46">
            <v>2850642</v>
          </cell>
        </row>
        <row r="48">
          <cell r="B48" t="str">
            <v>Flujo originado por actividades de inversión</v>
          </cell>
        </row>
        <row r="49">
          <cell r="B49">
            <v>65310</v>
          </cell>
          <cell r="C49" t="str">
            <v>Ventas de activo fijo</v>
          </cell>
          <cell r="D49">
            <v>0</v>
          </cell>
          <cell r="F49">
            <v>0</v>
          </cell>
        </row>
        <row r="50">
          <cell r="B50">
            <v>65315</v>
          </cell>
          <cell r="C50" t="str">
            <v>Ventas de inversiones permanentes</v>
          </cell>
          <cell r="D50">
            <v>0</v>
          </cell>
          <cell r="F50">
            <v>0</v>
          </cell>
        </row>
        <row r="51">
          <cell r="B51">
            <v>65320</v>
          </cell>
          <cell r="C51" t="str">
            <v>Ventas de otras inversiones</v>
          </cell>
          <cell r="D51">
            <v>0</v>
          </cell>
          <cell r="F51">
            <v>0</v>
          </cell>
        </row>
        <row r="52">
          <cell r="B52">
            <v>65325</v>
          </cell>
          <cell r="C52" t="str">
            <v>Recaudación de préstamos documentados a empresas relacionadas</v>
          </cell>
          <cell r="D52">
            <v>0</v>
          </cell>
          <cell r="F52">
            <v>0</v>
          </cell>
        </row>
        <row r="53">
          <cell r="B53">
            <v>65330</v>
          </cell>
          <cell r="C53" t="str">
            <v>Recaudación de otros préstamos a empresas relacionadas</v>
          </cell>
          <cell r="D53">
            <v>0</v>
          </cell>
          <cell r="F53">
            <v>0</v>
          </cell>
        </row>
        <row r="54">
          <cell r="B54">
            <v>65335</v>
          </cell>
          <cell r="C54" t="str">
            <v>Otros ingresos de inversión</v>
          </cell>
          <cell r="D54">
            <v>244054</v>
          </cell>
          <cell r="F54">
            <v>2670928</v>
          </cell>
        </row>
        <row r="55">
          <cell r="B55">
            <v>65340</v>
          </cell>
          <cell r="C55" t="str">
            <v>Incorporación de activos fijos (menos)</v>
          </cell>
          <cell r="D55">
            <v>-729192</v>
          </cell>
          <cell r="F55">
            <v>-1059892</v>
          </cell>
        </row>
        <row r="56">
          <cell r="B56">
            <v>65345</v>
          </cell>
          <cell r="C56" t="str">
            <v>Pagos de intereses capitalizados  (menos)</v>
          </cell>
          <cell r="D56">
            <v>0</v>
          </cell>
          <cell r="F56">
            <v>0</v>
          </cell>
        </row>
        <row r="57">
          <cell r="B57">
            <v>65350</v>
          </cell>
          <cell r="C57" t="str">
            <v>Inversiones permanentes  (menos)</v>
          </cell>
          <cell r="D57">
            <v>-7551612</v>
          </cell>
          <cell r="F57">
            <v>0</v>
          </cell>
        </row>
        <row r="58">
          <cell r="B58">
            <v>65355</v>
          </cell>
          <cell r="C58" t="str">
            <v>Inversiones en instrumentos financieros  (menos)</v>
          </cell>
          <cell r="D58">
            <v>2359164</v>
          </cell>
          <cell r="F58">
            <v>-2124048</v>
          </cell>
        </row>
        <row r="59">
          <cell r="B59">
            <v>65360</v>
          </cell>
          <cell r="C59" t="str">
            <v>Préstamos documentados a empresas relacionadas  (menos)</v>
          </cell>
          <cell r="D59">
            <v>-76890</v>
          </cell>
          <cell r="F59">
            <v>0</v>
          </cell>
        </row>
        <row r="60">
          <cell r="B60">
            <v>65365</v>
          </cell>
          <cell r="C60" t="str">
            <v>Otros préstamos a empresas relacionadas  (menos)</v>
          </cell>
          <cell r="D60">
            <v>0</v>
          </cell>
          <cell r="F60">
            <v>0</v>
          </cell>
        </row>
        <row r="61">
          <cell r="B61">
            <v>65370</v>
          </cell>
          <cell r="C61" t="str">
            <v>Otros desembolsos de inversión  (menos)</v>
          </cell>
          <cell r="D61">
            <v>0</v>
          </cell>
          <cell r="F61">
            <v>-5768811</v>
          </cell>
        </row>
        <row r="63">
          <cell r="B63">
            <v>65300</v>
          </cell>
          <cell r="C63" t="str">
            <v>FLUJO NETO POSITIVO (NEGATIVO) ORIGINADO</v>
          </cell>
        </row>
        <row r="64">
          <cell r="C64" t="str">
            <v>POR ACTIVIDADES DE INVERSION</v>
          </cell>
          <cell r="D64">
            <v>-5754476</v>
          </cell>
          <cell r="F64">
            <v>-6281823</v>
          </cell>
        </row>
        <row r="66">
          <cell r="B66">
            <v>65000</v>
          </cell>
          <cell r="C66" t="str">
            <v>FLUJO NETO TOTAL POSITIVO (NEGATIVO) DEL PERIODO</v>
          </cell>
          <cell r="D66">
            <v>-307013</v>
          </cell>
          <cell r="F66">
            <v>-2629556</v>
          </cell>
        </row>
        <row r="68">
          <cell r="B68">
            <v>65500</v>
          </cell>
          <cell r="C68" t="str">
            <v>EFECTO DE LA INFLACION SOBRE EL EFECTIVO Y EFECTIVO EQUIVALENTE</v>
          </cell>
          <cell r="D68">
            <v>242912</v>
          </cell>
          <cell r="F68">
            <v>-84549</v>
          </cell>
        </row>
        <row r="70">
          <cell r="B70">
            <v>66000</v>
          </cell>
          <cell r="C70" t="str">
            <v>VARIACION NETA DEL EFECTIVO Y EFECTIVO EQUIVALENTE</v>
          </cell>
          <cell r="D70">
            <v>-64101</v>
          </cell>
          <cell r="F70">
            <v>-2714105</v>
          </cell>
        </row>
        <row r="72">
          <cell r="B72">
            <v>66500</v>
          </cell>
          <cell r="C72" t="str">
            <v>SALDO INICIAL DE EFECTIVO Y EFECTIVO EQUIVALENTE</v>
          </cell>
          <cell r="D72">
            <v>119165</v>
          </cell>
          <cell r="F72">
            <v>2833270</v>
          </cell>
        </row>
        <row r="74">
          <cell r="B74">
            <v>67000</v>
          </cell>
          <cell r="C74" t="str">
            <v>SALDO FINAL DE EFECTIVO Y EFECTIVO EQUIVALENTE</v>
          </cell>
          <cell r="D74">
            <v>55064</v>
          </cell>
          <cell r="F74">
            <v>119165</v>
          </cell>
        </row>
        <row r="79">
          <cell r="B79" t="str">
            <v>CRUZ BLANCA ISAPRE S.A.</v>
          </cell>
        </row>
        <row r="81">
          <cell r="B81" t="str">
            <v>FICHA ESTADISTICA CODIFICADA UNIFORME</v>
          </cell>
        </row>
        <row r="82">
          <cell r="B82" t="str">
            <v>AL 31 DE DICIEMBRE DE 1999 Y 1998</v>
          </cell>
        </row>
        <row r="84">
          <cell r="B84" t="str">
            <v>ESTADO DE FLUJO DE EFECTIVO</v>
          </cell>
        </row>
        <row r="85">
          <cell r="B85" t="str">
            <v>(en miles de pesos)</v>
          </cell>
        </row>
        <row r="87">
          <cell r="D87" t="str">
            <v>EJERCICIOS</v>
          </cell>
        </row>
        <row r="88">
          <cell r="D88" t="str">
            <v>entre el 01/01/1999</v>
          </cell>
          <cell r="F88" t="str">
            <v>entre el 01/01/1998</v>
          </cell>
        </row>
        <row r="89">
          <cell r="D89" t="str">
            <v>y el 31/12/1999</v>
          </cell>
          <cell r="F89" t="str">
            <v>y el 31/12/1998</v>
          </cell>
        </row>
        <row r="90">
          <cell r="C90" t="str">
            <v>CONCILIACION ENTRE EL FLUJO NETO ORIGINADO POR  ACTIVIDADES</v>
          </cell>
        </row>
        <row r="91">
          <cell r="C91" t="str">
            <v>DE LA OPERACIÓN Y EL RESULTADO DEL EJERCICIO</v>
          </cell>
        </row>
        <row r="92">
          <cell r="B92">
            <v>68100</v>
          </cell>
          <cell r="C92" t="str">
            <v>Utilidad (pérdida) del ejercicio</v>
          </cell>
          <cell r="D92">
            <v>-2584472</v>
          </cell>
          <cell r="F92">
            <v>964123</v>
          </cell>
        </row>
        <row r="94">
          <cell r="C94" t="str">
            <v>Resultado en venta de activos :</v>
          </cell>
        </row>
        <row r="95">
          <cell r="B95">
            <v>68105</v>
          </cell>
          <cell r="C95" t="str">
            <v>(Utilidad) Pérdida en ventas activos fijos</v>
          </cell>
          <cell r="D95">
            <v>0</v>
          </cell>
          <cell r="F95">
            <v>0</v>
          </cell>
        </row>
        <row r="96">
          <cell r="B96">
            <v>68110</v>
          </cell>
          <cell r="C96" t="str">
            <v>(Utilidad)  en venta de inversiones</v>
          </cell>
          <cell r="D96">
            <v>0</v>
          </cell>
          <cell r="F96">
            <v>0</v>
          </cell>
        </row>
        <row r="97">
          <cell r="B97">
            <v>68115</v>
          </cell>
          <cell r="C97" t="str">
            <v>Pérdida en venta de inversiones</v>
          </cell>
          <cell r="D97">
            <v>0</v>
          </cell>
          <cell r="F97">
            <v>0</v>
          </cell>
        </row>
        <row r="98">
          <cell r="B98">
            <v>68120</v>
          </cell>
          <cell r="C98" t="str">
            <v>(Utilidad) Pérdida en ventas de otros activos</v>
          </cell>
          <cell r="D98">
            <v>0</v>
          </cell>
          <cell r="F98">
            <v>0</v>
          </cell>
        </row>
        <row r="100">
          <cell r="B100" t="str">
            <v>Cargos (abonos) a resultado que no representan flujo de efectivo</v>
          </cell>
        </row>
        <row r="102">
          <cell r="B102">
            <v>68125</v>
          </cell>
          <cell r="C102" t="str">
            <v>Depreciación del ejercicio</v>
          </cell>
          <cell r="D102">
            <v>1094572</v>
          </cell>
          <cell r="F102">
            <v>413891</v>
          </cell>
        </row>
        <row r="103">
          <cell r="B103">
            <v>68130</v>
          </cell>
          <cell r="C103" t="str">
            <v>Amortización de intangibles</v>
          </cell>
          <cell r="D103">
            <v>0</v>
          </cell>
          <cell r="F103">
            <v>46709</v>
          </cell>
        </row>
        <row r="104">
          <cell r="B104">
            <v>68135</v>
          </cell>
          <cell r="C104" t="str">
            <v>Castigos y provisiones</v>
          </cell>
          <cell r="D104">
            <v>545527</v>
          </cell>
          <cell r="F104">
            <v>205221</v>
          </cell>
        </row>
        <row r="105">
          <cell r="B105">
            <v>68140</v>
          </cell>
          <cell r="C105" t="str">
            <v>Utilidad devengada en inversiones en empresas relacionadas (menos)</v>
          </cell>
          <cell r="D105">
            <v>37052</v>
          </cell>
          <cell r="F105">
            <v>-156814</v>
          </cell>
        </row>
        <row r="106">
          <cell r="B106">
            <v>68145</v>
          </cell>
          <cell r="C106" t="str">
            <v>Pérdida devengada en inversiones en empresas relacionadas</v>
          </cell>
          <cell r="D106">
            <v>0</v>
          </cell>
          <cell r="F106">
            <v>0</v>
          </cell>
        </row>
        <row r="107">
          <cell r="B107">
            <v>68150</v>
          </cell>
          <cell r="C107" t="str">
            <v>Amortización menor valor de inversiones</v>
          </cell>
          <cell r="D107">
            <v>132940</v>
          </cell>
          <cell r="F107">
            <v>-149255</v>
          </cell>
        </row>
        <row r="108">
          <cell r="B108">
            <v>68155</v>
          </cell>
          <cell r="C108" t="str">
            <v>Amortización mayor valor de inversiones (menos)</v>
          </cell>
          <cell r="D108">
            <v>0</v>
          </cell>
          <cell r="F108">
            <v>0</v>
          </cell>
        </row>
        <row r="109">
          <cell r="B109">
            <v>68160</v>
          </cell>
          <cell r="C109" t="str">
            <v>Corrección monetaria neta</v>
          </cell>
          <cell r="D109">
            <v>-242912</v>
          </cell>
          <cell r="F109">
            <v>-357721</v>
          </cell>
        </row>
        <row r="110">
          <cell r="B110">
            <v>68165</v>
          </cell>
          <cell r="C110" t="str">
            <v>Otros abonos a resultados que no representan flujo de efectivo (menos)</v>
          </cell>
          <cell r="D110">
            <v>0</v>
          </cell>
          <cell r="F110">
            <v>0</v>
          </cell>
        </row>
        <row r="111">
          <cell r="B111">
            <v>68170</v>
          </cell>
          <cell r="C111" t="str">
            <v>Otros cargos a resultados que no representan flujo de efectivo</v>
          </cell>
          <cell r="D111">
            <v>400000</v>
          </cell>
          <cell r="F111">
            <v>-138511</v>
          </cell>
        </row>
        <row r="113">
          <cell r="C113" t="str">
            <v>Variación de activos, que afectan al flujo de efectivo</v>
          </cell>
        </row>
        <row r="115">
          <cell r="B115">
            <v>68175</v>
          </cell>
          <cell r="C115" t="str">
            <v>(Aumento) disminución de deudores por venta</v>
          </cell>
          <cell r="D115">
            <v>-645747</v>
          </cell>
          <cell r="F115">
            <v>147716</v>
          </cell>
        </row>
        <row r="116">
          <cell r="B116">
            <v>68180</v>
          </cell>
          <cell r="C116" t="str">
            <v>(Aumento) disminución de existencias</v>
          </cell>
          <cell r="D116">
            <v>0</v>
          </cell>
          <cell r="F116">
            <v>0</v>
          </cell>
        </row>
        <row r="117">
          <cell r="B117">
            <v>68185</v>
          </cell>
          <cell r="C117" t="str">
            <v>(Aumento) disminución de otros activos</v>
          </cell>
          <cell r="D117">
            <v>-194349</v>
          </cell>
          <cell r="F117">
            <v>-499730</v>
          </cell>
        </row>
        <row r="119">
          <cell r="C119" t="str">
            <v>Variación de pasivos, que afectan al flujo de efectivo</v>
          </cell>
        </row>
        <row r="121">
          <cell r="B121">
            <v>68190</v>
          </cell>
          <cell r="C121" t="str">
            <v>Aumento (disminución) de cuentas por pagar relacionadas con el resultado de la explotación</v>
          </cell>
          <cell r="D121">
            <v>1420273</v>
          </cell>
          <cell r="F121">
            <v>-324089</v>
          </cell>
        </row>
        <row r="122">
          <cell r="B122">
            <v>68195</v>
          </cell>
          <cell r="C122" t="str">
            <v>Aumento (disminución) de intereses por pagar</v>
          </cell>
          <cell r="D122">
            <v>0</v>
          </cell>
          <cell r="F122">
            <v>-1041</v>
          </cell>
        </row>
        <row r="123">
          <cell r="B123">
            <v>68200</v>
          </cell>
          <cell r="C123" t="str">
            <v>Aumento (disminución) neto de impuesto a la renta por pagar</v>
          </cell>
          <cell r="D123">
            <v>0</v>
          </cell>
          <cell r="F123">
            <v>785507</v>
          </cell>
        </row>
        <row r="124">
          <cell r="B124">
            <v>68205</v>
          </cell>
          <cell r="C124" t="str">
            <v xml:space="preserve">Aumento (disminución) de otras cuentas por pagar relacionadas con </v>
          </cell>
        </row>
        <row r="125">
          <cell r="C125" t="str">
            <v>resultados fuera de la explotación</v>
          </cell>
          <cell r="D125">
            <v>0</v>
          </cell>
          <cell r="F125">
            <v>-83861</v>
          </cell>
        </row>
        <row r="126">
          <cell r="B126">
            <v>68210</v>
          </cell>
          <cell r="C126" t="str">
            <v>Aumento (disminución) neta de impuestos al valor agregado y otros similares por pagar</v>
          </cell>
          <cell r="D126">
            <v>-16691</v>
          </cell>
          <cell r="F126">
            <v>-50520</v>
          </cell>
        </row>
        <row r="127">
          <cell r="B127">
            <v>68215</v>
          </cell>
          <cell r="C127" t="str">
            <v>Utilidad (pérdida) del interés minoritario</v>
          </cell>
          <cell r="D127">
            <v>0</v>
          </cell>
          <cell r="F127">
            <v>0</v>
          </cell>
        </row>
        <row r="129">
          <cell r="B129">
            <v>68000</v>
          </cell>
          <cell r="C129" t="str">
            <v>FLUJO NETO POSITIVO (NEGATIVO) ORIGINADO POR</v>
          </cell>
        </row>
        <row r="130">
          <cell r="C130" t="str">
            <v>ACTIVIDADES DE LA OPERACIÓN</v>
          </cell>
          <cell r="D130">
            <v>-53807</v>
          </cell>
          <cell r="F130">
            <v>801625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"/>
      <sheetName val="NO CUADRA"/>
      <sheetName val="Cruce"/>
      <sheetName val="Validador"/>
      <sheetName val="empresas"/>
      <sheetName val="B DATOS"/>
      <sheetName val="ELIMINACIÓN"/>
      <sheetName val="QUEDAN"/>
      <sheetName val="CALCULOS"/>
      <sheetName val="0"/>
      <sheetName val="15a"/>
      <sheetName val="Macro"/>
      <sheetName val="Flujo fondos indiv"/>
      <sheetName val="Consolidado"/>
      <sheetName val="PRO10_F"/>
      <sheetName val="PRO_STS"/>
      <sheetName val="31.03.99"/>
      <sheetName val="Diferidos"/>
      <sheetName val="VENTAS"/>
      <sheetName val="Pencahue"/>
      <sheetName val="Hoja1"/>
      <sheetName val="fechas"/>
    </sheetNames>
    <sheetDataSet>
      <sheetData sheetId="0" refreshError="1"/>
      <sheetData sheetId="1" refreshError="1">
        <row r="2">
          <cell r="A2" t="str">
            <v>Grupo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50</v>
          </cell>
          <cell r="W2">
            <v>99</v>
          </cell>
        </row>
        <row r="3">
          <cell r="A3" t="str">
            <v>efectos con empresa</v>
          </cell>
          <cell r="B3" t="e">
            <v>#N/A</v>
          </cell>
          <cell r="C3" t="e">
            <v>#N/A</v>
          </cell>
          <cell r="D3" t="e">
            <v>#N/A</v>
          </cell>
          <cell r="E3" t="e">
            <v>#N/A</v>
          </cell>
          <cell r="F3" t="e">
            <v>#N/A</v>
          </cell>
          <cell r="G3" t="e">
            <v>#N/A</v>
          </cell>
          <cell r="H3" t="e">
            <v>#N/A</v>
          </cell>
          <cell r="I3" t="e">
            <v>#N/A</v>
          </cell>
          <cell r="J3" t="e">
            <v>#N/A</v>
          </cell>
          <cell r="K3" t="e">
            <v>#N/A</v>
          </cell>
          <cell r="L3" t="e">
            <v>#N/A</v>
          </cell>
          <cell r="M3" t="e">
            <v>#N/A</v>
          </cell>
          <cell r="N3" t="e">
            <v>#N/A</v>
          </cell>
          <cell r="O3" t="e">
            <v>#N/A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 t="e">
            <v>#N/A</v>
          </cell>
          <cell r="V3" t="e">
            <v>#N/A</v>
          </cell>
          <cell r="W3" t="e">
            <v>#N/A</v>
          </cell>
        </row>
        <row r="4">
          <cell r="A4" t="str">
            <v>Empresa informante</v>
          </cell>
        </row>
        <row r="5">
          <cell r="A5" t="str">
            <v>Enersis S.A.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>Chilectra S.A.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A7" t="str">
            <v>Cia A. Multiser.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A8" t="str">
            <v>Diprel S.A.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Synapsis S.A.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A10" t="str">
            <v>Rio Maipo S.A.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A11" t="str">
            <v>Inm. M. Velasco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A12" t="str">
            <v>Endesa S.A.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A13" t="str">
            <v>Edesur S.A.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Cerj S.A.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>A Puerto S.A.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 t="str">
            <v>E. International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Interocean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A18" t="str">
            <v>Luz de Bogotá S.A.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A19" t="str">
            <v>Distrilima S.A.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A20" t="str">
            <v>E. Investment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A21" t="str">
            <v>E.E. de Panama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A22" t="str">
            <v>Investluz S.A.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 t="str">
            <v>A Cordillera S.A.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A24" t="str">
            <v>E. Bs. Aires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A25" t="str">
            <v>RESTO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>¿Otros?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X2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DIC_ACTIVO FIJOS (2)"/>
      <sheetName val="ACTIVO FIJOS (2)"/>
      <sheetName val="ACTIVO FIJOS"/>
      <sheetName val="ADIC_ACTIVO FIJOS"/>
      <sheetName val="contabilizacion"/>
      <sheetName val="AF Menores 2002"/>
      <sheetName val="Terrenos 2002"/>
      <sheetName val="Maestranza 2002"/>
      <sheetName val="Loco_2002"/>
      <sheetName val="Resp AF Loco_2001"/>
      <sheetName val="Resp Adic Loco 2001"/>
      <sheetName val="Resp 2001 AF Menores"/>
      <sheetName val="Resp Adic 2001 AF Menores"/>
      <sheetName val="vias2002"/>
      <sheetName val="Resp. Vias 2001"/>
      <sheetName val="Diferidos"/>
      <sheetName val="NO CUADRA"/>
      <sheetName val="Total Gral2003"/>
      <sheetName val="Por Suc 2003"/>
      <sheetName val="Por Suc 2003 (ind)"/>
      <sheetName val="Por Suc 2003 (col)"/>
      <sheetName val="Consolidado"/>
      <sheetName val="PRO10_F"/>
      <sheetName val="PRO_STS"/>
      <sheetName val="Títulos"/>
      <sheetName val="RL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sing _ Lease back"/>
      <sheetName val="Activo Por Familia"/>
      <sheetName val="ACTIVO FIJOS"/>
      <sheetName val="CRITERIOS"/>
      <sheetName val="CRITERIOS GASTOS"/>
      <sheetName val="Total Gral2003"/>
      <sheetName val="Por Suc 2003"/>
      <sheetName val="Por Suc 2003 (ind)"/>
      <sheetName val="Por Suc 2003 (col)"/>
      <sheetName val="Flujo fondos indiv"/>
      <sheetName val="Diferidos"/>
      <sheetName val="HISTORICO"/>
      <sheetName val="SIN 2002"/>
      <sheetName val="RLI"/>
      <sheetName val="Parámetros"/>
    </sheetNames>
    <sheetDataSet>
      <sheetData sheetId="0"/>
      <sheetData sheetId="1">
        <row r="7">
          <cell r="A7">
            <v>1101006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"/>
      <sheetName val="FINANCIERO"/>
      <sheetName val="TRIBUTARIO"/>
      <sheetName val="Base_Datos"/>
      <sheetName val="TD_01"/>
      <sheetName val="TD_02"/>
      <sheetName val="Datos"/>
      <sheetName val="Activo Por Familia"/>
      <sheetName val="Proyecciones"/>
      <sheetName val="ACTIVO FIJOS"/>
      <sheetName val="Datos del préstamo"/>
      <sheetName val="Balance General"/>
      <sheetName val="Estado de Resultado"/>
      <sheetName val="Parámetr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-12-04"/>
      <sheetName val="Patrimonio"/>
      <sheetName val="Tickmarks"/>
      <sheetName val="Datos"/>
      <sheetName val="Total Gral2003"/>
      <sheetName val="Por Suc 2003"/>
      <sheetName val="Por Suc 2003 (ind)"/>
      <sheetName val="Por Suc 2003 (col)"/>
      <sheetName val="Activo Por Familia"/>
      <sheetName val="Proyecciones"/>
      <sheetName val="ACTIVO FIJOS"/>
      <sheetName val="Datos del préstamo"/>
      <sheetName val="D-REN02"/>
    </sheetNames>
    <sheetDataSet>
      <sheetData sheetId="0" refreshError="1"/>
      <sheetData sheetId="1">
        <row r="6">
          <cell r="C6">
            <v>-251959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ferencia de cambio"/>
      <sheetName val="Correccion monetaria"/>
      <sheetName val="Resumen"/>
      <sheetName val="Hedging"/>
      <sheetName val="Proyecciones"/>
      <sheetName val="Patrimonio"/>
      <sheetName val="CELULOSA $"/>
      <sheetName val="Deposito a Plazo"/>
      <sheetName val="Total Gral2003"/>
      <sheetName val="Por Suc 2003"/>
      <sheetName val="Por Suc 2003 (ind)"/>
      <sheetName val="Por Suc 2003 (col)"/>
      <sheetName val="NO CUADRA"/>
      <sheetName val="Flujo fondos indiv"/>
      <sheetName val="Datos"/>
      <sheetName val="BALANC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Asientos eliminación"/>
      <sheetName val="Inversiones"/>
      <sheetName val="Int. Minor."/>
      <sheetName val="Impuestos"/>
      <sheetName val="Dividendos por pagar"/>
      <sheetName val="Ctas. X C y P relac"/>
      <sheetName val="Efectos en EERR"/>
      <sheetName val="Resumen"/>
      <sheetName val="Forestal Chile S. A."/>
      <sheetName val="Oblig bco C P"/>
      <sheetName val="Prov  y Cast"/>
      <sheetName val="Proyecciones"/>
      <sheetName val="Datos del préstamo"/>
      <sheetName val="CELULOSA $"/>
      <sheetName val="Activo Por Familia"/>
      <sheetName val="NO CUADRA"/>
      <sheetName val="Foglio3"/>
      <sheetName val="PARAM"/>
      <sheetName val="Patrimonio"/>
      <sheetName val="Deposito a Plazo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"/>
      <sheetName val="DELTA ANT. NJ 6"/>
      <sheetName val="PARAM"/>
      <sheetName val="TMP INV."/>
      <sheetName val="PZAS Total"/>
      <sheetName val="TPF INV."/>
      <sheetName val="ING. INV."/>
      <sheetName val="MO. TOTAL"/>
      <sheetName val="TOTAL"/>
      <sheetName val="EDO. RES."/>
      <sheetName val="CAT"/>
      <sheetName val="Flujo fondos indiv"/>
      <sheetName val="CELULOSA $"/>
      <sheetName val="AC"/>
      <sheetName val="Balance General"/>
      <sheetName val="Estado de Resultado"/>
      <sheetName val="Resumen"/>
      <sheetName val="Input"/>
      <sheetName val="Datos del préstamo"/>
      <sheetName val="Int"/>
      <sheetName val="Raw Data"/>
      <sheetName val="Hoja1"/>
      <sheetName val="Feuil1"/>
      <sheetName val="Axe_Do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66">
          <cell r="E66">
            <v>176501000</v>
          </cell>
        </row>
      </sheetData>
      <sheetData sheetId="7">
        <row r="22">
          <cell r="C22">
            <v>127.00000399999999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PARAM"/>
      <sheetName val="CELULOSA $"/>
      <sheetName val="Resumen"/>
      <sheetName val="Balance General"/>
      <sheetName val="Estado de Resultado"/>
      <sheetName val="Input"/>
      <sheetName val="Tributario_A25_1.1"/>
      <sheetName val="Base Datos"/>
      <sheetName val="VENTAS"/>
      <sheetName val="Resultados"/>
      <sheetName val="Ctas_Ctes"/>
      <sheetName val="Cliente"/>
      <sheetName val="Precios"/>
      <sheetName val="Parámetros"/>
      <sheetName val="Asesoria RRHH"/>
      <sheetName val="Axe_D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Impto.Diferido"/>
      <sheetName val="RLI Enero 06"/>
      <sheetName val="I.D. Enero"/>
      <sheetName val="CM"/>
      <sheetName val="Dep"/>
      <sheetName val="Interes"/>
      <sheetName val="RESUMEN"/>
      <sheetName val="2208001001"/>
      <sheetName val="2108001011"/>
      <sheetName val="Impuestos Diferidos "/>
      <sheetName val="Asesoria RRHH"/>
      <sheetName val="Precios"/>
      <sheetName val="Diet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>
        <row r="27">
          <cell r="D27">
            <v>2120991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Asientos eliminación"/>
      <sheetName val="Inversiones"/>
      <sheetName val="Int. Minor."/>
      <sheetName val="Impuestos"/>
      <sheetName val="Dividendos por pagar"/>
      <sheetName val="Ctas. X C y P relac"/>
      <sheetName val="Efectos en EERR"/>
      <sheetName val="Foglio3"/>
      <sheetName val="Prov  y Cast"/>
      <sheetName val="PARAM"/>
      <sheetName val="CELULOSA $"/>
      <sheetName val="Resumen"/>
      <sheetName val="Forestal Chile S. A."/>
      <sheetName val="Oblig bco C P"/>
      <sheetName val="Proyecciones"/>
      <sheetName val="Datos del préstamo"/>
      <sheetName val="Activo Por Familia"/>
      <sheetName val="NO CUADRA"/>
      <sheetName val="Axe_Doc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Balance General"/>
      <sheetName val="Estado de Resultado"/>
      <sheetName val="Tributario_A25_1.1"/>
      <sheetName val="Base Datos"/>
      <sheetName val="PARAM"/>
      <sheetName val="CELULOSA $"/>
      <sheetName val="Resumen"/>
      <sheetName val="Input"/>
      <sheetName val="VENTAS"/>
      <sheetName val="Resultados"/>
      <sheetName val="Ctas_Ctes"/>
      <sheetName val="Cliente"/>
      <sheetName val="Precios"/>
      <sheetName val="Parámetros"/>
      <sheetName val="Asesoria RRHH"/>
      <sheetName val="Datos12"/>
      <sheetName val="Dic02"/>
      <sheetName val="Indices"/>
      <sheetName val="Costos de Distribu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HOJADECONSOLIDACION"/>
      <sheetName val="Detalle Otros cargos-abonos"/>
      <sheetName val="Detalle Otros Flujo"/>
      <sheetName val="Flujo  EERR"/>
      <sheetName val="Flujo efec. y efec. equiv."/>
      <sheetName val="Saldos Iniciales"/>
      <sheetName val="Detalle Saldos Flujo"/>
      <sheetName val="dividendos"/>
      <sheetName val="Dividendos de Terceros"/>
      <sheetName val="Detalle Otros Flujo (2)"/>
      <sheetName val="Detalle Obtención Pago Bancos"/>
      <sheetName val="Prestamos"/>
      <sheetName val="Analisis mensual"/>
      <sheetName val="Analisis anual"/>
      <sheetName val="Flujo de Efectivo"/>
      <sheetName val="Prov  y Cast"/>
      <sheetName val="Balance General"/>
      <sheetName val="Estado de Resultado"/>
      <sheetName val="Tributario_A25_1.1"/>
      <sheetName val="Base Datos"/>
      <sheetName val="TC UF"/>
      <sheetName val="Indices"/>
      <sheetName val="bond curves-n.u."/>
      <sheetName val="Costos de Distribución"/>
    </sheetNames>
    <sheetDataSet>
      <sheetData sheetId="0" refreshError="1"/>
      <sheetData sheetId="1" refreshError="1">
        <row r="10">
          <cell r="H10" t="str">
            <v>Tunel El Melón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Impuesto"/>
      <sheetName val="Participaciones"/>
      <sheetName val="Efectos en EERR"/>
      <sheetName val="Participaciones1"/>
      <sheetName val="Cuadratura"/>
      <sheetName val="Asientos Balance"/>
      <sheetName val="Asientos Resultados"/>
      <sheetName val="Análisis Mes"/>
      <sheetName val="Análisis Año"/>
      <sheetName val="Activos Regulados"/>
      <sheetName val="Activos pasivos"/>
      <sheetName val="Estado de Resultado2"/>
      <sheetName val="F-Portada"/>
      <sheetName val="HOJADECONSOLIDACION"/>
      <sheetName val="CLIENTE"/>
      <sheetName val="Prov  y Cast"/>
      <sheetName val="bond curves-n.u."/>
      <sheetName val="Detalle Otros Fluj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fut "/>
      <sheetName val="FUT INg fusionado provisión"/>
      <sheetName val="fut final provisión"/>
      <sheetName val="FUNT"/>
      <sheetName val="fut Aetna"/>
      <sheetName val="mi propuesta"/>
      <sheetName val="ESTUDIO_HOSP_PABELLONES_FILTRO"/>
      <sheetName val="Estado de Resultado"/>
      <sheetName val="Estructura"/>
      <sheetName val="Pabellon"/>
      <sheetName val="HOJADECONSOLIDACION"/>
      <sheetName val="Lea me"/>
      <sheetName val="Balance General"/>
    </sheetNames>
    <sheetDataSet>
      <sheetData sheetId="0">
        <row r="4">
          <cell r="C4">
            <v>1.0309999999999999</v>
          </cell>
        </row>
        <row r="8">
          <cell r="C8">
            <v>1.024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13"/>
      <sheetName val="14"/>
      <sheetName val="15"/>
      <sheetName val="17"/>
      <sheetName val="18"/>
      <sheetName val="17-2"/>
      <sheetName val="TASAS E INDICES-0k"/>
      <sheetName val="DATOS"/>
      <sheetName val="Mensual"/>
      <sheetName val="Hoja1"/>
      <sheetName val="O-1.4 Det. Prov Vacac"/>
      <sheetName val="ESTUDIO_HOSP_PABELLONES_FILTRO"/>
      <sheetName val="factores"/>
      <sheetName val="Pabellon"/>
      <sheetName val="Estado de Resultado"/>
      <sheetName val="Estructura"/>
      <sheetName val="Lea me"/>
    </sheetNames>
    <sheetDataSet>
      <sheetData sheetId="0" refreshError="1">
        <row r="4">
          <cell r="O4">
            <v>1.03</v>
          </cell>
        </row>
        <row r="6">
          <cell r="O6">
            <v>1.03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FIJO98"/>
      <sheetName val="AFIJO99"/>
      <sheetName val="AFIJO2000"/>
      <sheetName val="AFIJO2001"/>
      <sheetName val="AFIJO2002"/>
      <sheetName val="deptrib"/>
      <sheetName val="PLANILLAS"/>
      <sheetName val="detalle inventario"/>
      <sheetName val="depreciaciones"/>
      <sheetName val="Act fijo tributario pehuenche"/>
      <sheetName val="Param"/>
      <sheetName val="Patrimonio US$"/>
      <sheetName val="Parametros"/>
      <sheetName val="caratula - Informe Comercial "/>
      <sheetName val="BLCE PESOS"/>
      <sheetName val="Oxide"/>
      <sheetName val="RLI AT 98"/>
      <sheetName val="VPP"/>
      <sheetName val="mar-2000"/>
      <sheetName val="Gasto Real"/>
      <sheetName val="Precios"/>
      <sheetName val="Bce"/>
      <sheetName val="POLVO CT"/>
      <sheetName val="Junio 2006"/>
      <sheetName val="Tabla"/>
      <sheetName val="produccion-2002"/>
      <sheetName val="comprobantes"/>
      <sheetName val="Indicadores"/>
      <sheetName val="Estres $ corrientes"/>
      <sheetName val="COL_FSV"/>
      <sheetName val="Dietas"/>
      <sheetName val="Hoja1"/>
      <sheetName val="act cons"/>
      <sheetName val="Calendario"/>
      <sheetName val="Tabla Amortiz Edeka 40 cuotas"/>
      <sheetName val="Inicio"/>
      <sheetName val="Bce Brasil"/>
      <sheetName val="FLUJO IFRS"/>
      <sheetName val="EFE año Ant"/>
      <sheetName val="FMLSA Agosto 2006"/>
      <sheetName val="P-01 (Dez)"/>
      <sheetName val="FORN"/>
      <sheetName val="Sheet1 (2)"/>
      <sheetName val="PIV-Gasolina"/>
      <sheetName val="TASAS E INDICES-0k"/>
      <sheetName val="factores"/>
      <sheetName val="OPCP for"/>
      <sheetName val="D.Plazo"/>
      <sheetName val="CERRILLOS EXENTO"/>
      <sheetName val="Parámetros de Operación"/>
      <sheetName val="Impuestos Diferidos "/>
      <sheetName val="Settings Area - Start Here"/>
      <sheetName val="ENTERPRISE Accounts"/>
      <sheetName val="AFijo_12_2002 ing"/>
      <sheetName val="ESTUDIO_HOSP_PABELLONES_FILTRO"/>
      <sheetName val="acciones (a-4)"/>
      <sheetName val="Feuil1"/>
      <sheetName val="O-1.4 Det. Prov Vacac"/>
      <sheetName val="Dólar Observado"/>
      <sheetName val="Management Case"/>
    </sheetNames>
    <sheetDataSet>
      <sheetData sheetId="0">
        <row r="4">
          <cell r="D4">
            <v>3.0000000000000027E-2</v>
          </cell>
        </row>
        <row r="5">
          <cell r="D5">
            <v>3.2999999999999918E-2</v>
          </cell>
        </row>
        <row r="7">
          <cell r="D7">
            <v>3.400000000000003E-2</v>
          </cell>
        </row>
        <row r="8">
          <cell r="D8">
            <v>2.8000000000000025E-2</v>
          </cell>
        </row>
        <row r="20">
          <cell r="B20">
            <v>12</v>
          </cell>
        </row>
        <row r="21">
          <cell r="B21">
            <v>37621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rsos Comunes"/>
      <sheetName val="Evolución Siscel TMC"/>
      <sheetName val="Mantenimiento v.1."/>
      <sheetName val=" Pto. Rico.v.1"/>
      <sheetName val="Siscel v.2.0"/>
      <sheetName val="Mantenimiento correctivo"/>
      <sheetName val=" Chilev.2."/>
      <sheetName val=" Pto. Rico.v.2 "/>
      <sheetName val=" Perú.v.2."/>
      <sheetName val="Evo v.3 "/>
      <sheetName val="Start up Argent"/>
      <sheetName val=" Argentina.v.2"/>
      <sheetName val=" México.v.3."/>
      <sheetName val=" El Salvador.v.3 "/>
      <sheetName val=" Guatemala.v.3"/>
      <sheetName val="Evo v.4"/>
      <sheetName val=" Chilev.3"/>
      <sheetName val=" Argentina.v.3"/>
      <sheetName val=" Perú.v.3"/>
      <sheetName val=" Pto. Rico.v.3"/>
      <sheetName val="Evo v.5"/>
      <sheetName val=" Chilev.4"/>
      <sheetName val=" Argentina.v.4"/>
      <sheetName val=" Perú.v.4"/>
      <sheetName val=" México.v.4"/>
      <sheetName val=" El Salvador.v.4"/>
      <sheetName val=" Guatemala.v.4"/>
      <sheetName val=" Pto. Rico.v.4"/>
      <sheetName val=" Chilev.5"/>
      <sheetName val=" Argentina.v.5"/>
      <sheetName val=" Perú.v.5"/>
      <sheetName val=" México.v.5"/>
      <sheetName val=" El Salvador.v.5"/>
      <sheetName val=" Guatemala.v.5"/>
      <sheetName val=" Pto. Rico.v.5"/>
      <sheetName val="Tarifas"/>
      <sheetName val="Total recursos"/>
      <sheetName val="Dietas"/>
      <sheetName val="Precios"/>
      <sheetName val="I&amp;G"/>
      <sheetName val="por semestres"/>
      <sheetName val="Resúmenes"/>
      <sheetName val="Cash-Flow"/>
      <sheetName val="Comparativa"/>
      <sheetName val="Cuadro PE"/>
      <sheetName val="Impuestos Diferidos "/>
      <sheetName val="Patrimonio US$"/>
      <sheetName val="Recursos_Comunes"/>
      <sheetName val="Evolución_Siscel_TMC"/>
      <sheetName val="Mantenimiento_v_1_"/>
      <sheetName val="_Pto__Rico_v_1"/>
      <sheetName val="Siscel_v_2_0"/>
      <sheetName val="Mantenimiento_correctivo"/>
      <sheetName val="_Chilev_2_"/>
      <sheetName val="_Pto__Rico_v_2_"/>
      <sheetName val="_Perú_v_2_"/>
      <sheetName val="Evo_v_3_"/>
      <sheetName val="Start_up_Argent"/>
      <sheetName val="_Argentina_v_2"/>
      <sheetName val="_México_v_3_"/>
      <sheetName val="_El_Salvador_v_3_"/>
      <sheetName val="_Guatemala_v_3"/>
      <sheetName val="Evo_v_4"/>
      <sheetName val="_Chilev_3"/>
      <sheetName val="_Argentina_v_3"/>
      <sheetName val="_Perú_v_3"/>
      <sheetName val="_Pto__Rico_v_3"/>
      <sheetName val="Evo_v_5"/>
      <sheetName val="_Chilev_4"/>
      <sheetName val="_Argentina_v_4"/>
      <sheetName val="_Perú_v_4"/>
      <sheetName val="_México_v_4"/>
      <sheetName val="_El_Salvador_v_4"/>
      <sheetName val="_Guatemala_v_4"/>
      <sheetName val="_Pto__Rico_v_4"/>
      <sheetName val="_Chilev_5"/>
      <sheetName val="_Argentina_v_5"/>
      <sheetName val="_Perú_v_5"/>
      <sheetName val="_México_v_5"/>
      <sheetName val="_El_Salvador_v_5"/>
      <sheetName val="_Guatemala_v_5"/>
      <sheetName val="_Pto__Rico_v_5"/>
      <sheetName val="Total_recursos"/>
      <sheetName val="por_semestres"/>
      <sheetName val="Cuadro_PE"/>
      <sheetName val="Impuestos_Diferidos_"/>
      <sheetName val="Patrimonio_US$"/>
      <sheetName val="Bce"/>
      <sheetName val="Param"/>
      <sheetName val="Títulos"/>
      <sheetName val="Tributario_A25_1.1"/>
      <sheetName val="Base Datos"/>
      <sheetName val="factores"/>
      <sheetName val="ALIMENTADORES"/>
      <sheetName val="Links"/>
      <sheetName val="Lead"/>
      <sheetName val="Cover"/>
      <sheetName val="Tributario_A25_1_1"/>
      <sheetName val="Base_Datos"/>
      <sheetName val="Recursos_Comunes1"/>
      <sheetName val="DATOS"/>
      <sheetName val="Tabla"/>
      <sheetName val="Sheet1 (2)"/>
      <sheetName val="PIV-Gasolina"/>
      <sheetName val="Analisis"/>
      <sheetName val="11-07-01-20"/>
      <sheetName val="11-08-01-20"/>
      <sheetName val="21-07-01-20"/>
      <sheetName val="21-08-01-20"/>
      <sheetName val="Tablas"/>
      <sheetName val="Hoja1"/>
      <sheetName val="Hoja4"/>
      <sheetName val="#¡REF"/>
      <sheetName val="Bod. Stgo. Oct."/>
      <sheetName val="Indicadores"/>
      <sheetName val="2200TPD"/>
      <sheetName val="2 EE-RR2003"/>
      <sheetName val="Galpón Portería"/>
      <sheetName val="PEAGOXLS"/>
      <sheetName val="Tabla %"/>
      <sheetName val="2_EE-RR2003"/>
      <sheetName val="Galpón_Portería"/>
      <sheetName val="Tabla_%"/>
      <sheetName val="Act fijo tributario pehuenche"/>
      <sheetName val="CERRILLOS EXENTO"/>
      <sheetName val="AT 2005 Reg"/>
      <sheetName val="A-RLI2005"/>
      <sheetName val="General Data"/>
      <sheetName val="Price"/>
      <sheetName val="cash flow"/>
      <sheetName val="PORTADA"/>
      <sheetName val="ESTUDIO_HOSP_PABELLONES_FILTRO"/>
      <sheetName val="VENTAS"/>
      <sheetName val="RLI"/>
      <sheetName val="Resumen"/>
      <sheetName val="Sum. DCF"/>
      <sheetName val="Family Lookup Table"/>
      <sheetName val="Balance"/>
      <sheetName val="Calendario"/>
      <sheetName val="Dato"/>
      <sheetName val="act cons"/>
      <sheetName val="Flujo fondos indiv"/>
      <sheetName val="CAT"/>
      <sheetName val="Rng_CapFloor_T0"/>
      <sheetName val="Rng_Swaption_T0"/>
      <sheetName val="Informe Petroleo"/>
      <sheetName val="Pivot Petroleo"/>
      <sheetName val="Pivot Bencina"/>
      <sheetName val="Dividendos"/>
      <sheetName val="produccion-2002"/>
      <sheetName val="Indices"/>
      <sheetName val="Inventario CM 2005 Borrador"/>
      <sheetName val="Prices"/>
      <sheetName val="Parametros"/>
      <sheetName val="Junio 2006"/>
      <sheetName val="TASAS E INDICES-0k"/>
      <sheetName val="Oxide"/>
      <sheetName val="RES urb"/>
      <sheetName val="PARAMETRO"/>
      <sheetName val="Gcia._60000"/>
      <sheetName val="Market"/>
      <sheetName val="CLIENTE"/>
      <sheetName val="Sum__DCF"/>
      <sheetName val="Family_Lookup_Table"/>
      <sheetName val="Informe_Petroleo"/>
      <sheetName val="Pivot_Petroleo"/>
      <sheetName val="Pivot_Bencina"/>
      <sheetName val="SMI-RURALCEL"/>
      <sheetName val="Año 2003"/>
      <sheetName val="Base"/>
      <sheetName val="ajustes IFRS"/>
      <sheetName val="rli 2006"/>
      <sheetName val="MARCAS"/>
      <sheetName val="BDatos"/>
      <sheetName val="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31">
          <cell r="K31">
            <v>38534</v>
          </cell>
        </row>
      </sheetData>
      <sheetData sheetId="38" refreshError="1">
        <row r="6">
          <cell r="H6">
            <v>121</v>
          </cell>
        </row>
        <row r="7">
          <cell r="H7">
            <v>42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Ingresos"/>
      <sheetName val="act cons"/>
      <sheetName val="DATOS"/>
      <sheetName val="Act fijo tributario pehuenche"/>
      <sheetName val="Param"/>
      <sheetName val="Dietas"/>
      <sheetName val="Precios"/>
      <sheetName val="Patrimonio US$"/>
      <sheetName val="AGBAR-TRIM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"/>
      <sheetName val="Venta"/>
      <sheetName val="Común"/>
      <sheetName val="COE"/>
      <sheetName val="Tabla"/>
      <sheetName val="BD_00"/>
      <sheetName val="Venta_00"/>
      <sheetName val="Común_00"/>
      <sheetName val="COE_00"/>
      <sheetName val="Tabla_00"/>
      <sheetName val="Directorio"/>
      <sheetName val="FECU"/>
      <sheetName val="EERR - Acum"/>
      <sheetName val="Hoja1"/>
      <sheetName val="Of_Cen"/>
      <sheetName val="Patrimonio US$"/>
      <sheetName val="Dietas"/>
      <sheetName val="Precios"/>
      <sheetName val="DATOS"/>
      <sheetName val="Param"/>
      <sheetName val="Calendario"/>
      <sheetName val="PARAMETROS"/>
      <sheetName val="Gastos Administración"/>
      <sheetName val="act cons"/>
      <sheetName val="Resumen"/>
      <sheetName val="tablas"/>
      <sheetName val="activos"/>
      <sheetName val="Nota 6.1"/>
      <sheetName val="Nota 5"/>
      <sheetName val="Nota 6.4"/>
      <sheetName val="COMPARATIVO"/>
      <sheetName val="Análisis 2001"/>
      <sheetName val="CAT"/>
    </sheetNames>
    <sheetDataSet>
      <sheetData sheetId="0" refreshError="1">
        <row r="2">
          <cell r="AW2">
            <v>1</v>
          </cell>
          <cell r="AX2" t="str">
            <v>Enero</v>
          </cell>
          <cell r="AY2" t="str">
            <v xml:space="preserve">Al 31 de enero de 2002 y 31 de enero de 2001  </v>
          </cell>
          <cell r="AZ2" t="str">
            <v>en miles de pesos - moneda de 31/01/2002</v>
          </cell>
          <cell r="BA2">
            <v>37226</v>
          </cell>
          <cell r="BB2" t="str">
            <v>Al 31 de enero de 2001</v>
          </cell>
        </row>
        <row r="3">
          <cell r="AW3">
            <v>2</v>
          </cell>
          <cell r="AX3" t="str">
            <v>Febrero</v>
          </cell>
          <cell r="AY3" t="str">
            <v>Al 28 de febrero de 2002 y 28 de febrero de 2001</v>
          </cell>
          <cell r="AZ3" t="str">
            <v>en miles de pesos - moneda de 28/02/2002</v>
          </cell>
          <cell r="BA3">
            <v>37257</v>
          </cell>
          <cell r="BB3" t="str">
            <v>Al 28 de febrero de 2001</v>
          </cell>
        </row>
        <row r="4">
          <cell r="AW4">
            <v>3</v>
          </cell>
          <cell r="AX4" t="str">
            <v>Marzo</v>
          </cell>
          <cell r="AY4" t="str">
            <v>Al 31 de marzo de 2002 y 31 de marzo de 2001</v>
          </cell>
          <cell r="AZ4" t="str">
            <v>en miles de pesos - moneda de 31/03/2002</v>
          </cell>
          <cell r="BA4">
            <v>37288</v>
          </cell>
          <cell r="BB4" t="str">
            <v>Al 31 de marzo de 2001</v>
          </cell>
        </row>
        <row r="5">
          <cell r="AW5">
            <v>4</v>
          </cell>
          <cell r="AX5" t="str">
            <v>Abril</v>
          </cell>
          <cell r="AY5" t="str">
            <v>Al 30 de abril de 2002 y 30 de abril de 2001</v>
          </cell>
          <cell r="AZ5" t="str">
            <v>en miles de pesos - moneda de 30/04/2002</v>
          </cell>
          <cell r="BA5">
            <v>37316</v>
          </cell>
          <cell r="BB5" t="str">
            <v>Al 30 de abril de 2001</v>
          </cell>
        </row>
        <row r="6">
          <cell r="AW6">
            <v>5</v>
          </cell>
          <cell r="AX6" t="str">
            <v>Mayo</v>
          </cell>
          <cell r="AY6" t="str">
            <v>Al 31 de mayo de 2002 y 31 de mayo de 2001</v>
          </cell>
          <cell r="AZ6" t="str">
            <v>en miles de pesos - moneda de 31/05/2002</v>
          </cell>
          <cell r="BA6">
            <v>37347</v>
          </cell>
          <cell r="BB6" t="str">
            <v>Al 31 de mayo de 2001</v>
          </cell>
        </row>
        <row r="7">
          <cell r="AW7">
            <v>6</v>
          </cell>
          <cell r="AX7" t="str">
            <v>Junio</v>
          </cell>
          <cell r="AY7" t="str">
            <v>Al 30 de junio de 2002 y 30 de junio de 2001</v>
          </cell>
          <cell r="AZ7" t="str">
            <v>en miles de pesos - moneda de 30/06/2002</v>
          </cell>
          <cell r="BA7">
            <v>37377</v>
          </cell>
          <cell r="BB7" t="str">
            <v>Al 30 de junio de 2001</v>
          </cell>
        </row>
        <row r="8">
          <cell r="AW8">
            <v>7</v>
          </cell>
          <cell r="AX8" t="str">
            <v>Julio</v>
          </cell>
          <cell r="AY8" t="str">
            <v>Al 31 de julio de 2002 y 31 de julio de 2001</v>
          </cell>
          <cell r="AZ8" t="str">
            <v>en miles de pesos - moneda de 31/07/2002</v>
          </cell>
          <cell r="BA8">
            <v>37408</v>
          </cell>
          <cell r="BB8" t="str">
            <v>Al 31 de julio de 2001</v>
          </cell>
        </row>
        <row r="9">
          <cell r="AW9">
            <v>8</v>
          </cell>
          <cell r="AX9" t="str">
            <v>Agosto</v>
          </cell>
          <cell r="AY9" t="str">
            <v>Al 31 de agosto de 2002 y 31 de agosto de 2001</v>
          </cell>
          <cell r="AZ9" t="str">
            <v>en miles de pesos - moneda de 31/08/2002</v>
          </cell>
          <cell r="BA9">
            <v>37438</v>
          </cell>
          <cell r="BB9" t="str">
            <v>Al 31 de agosto de 2001</v>
          </cell>
        </row>
        <row r="10">
          <cell r="AW10">
            <v>9</v>
          </cell>
          <cell r="AX10" t="str">
            <v>Septiembre</v>
          </cell>
          <cell r="AY10" t="str">
            <v>Al 30 de septiembre de 2002 y 30 de septiembre de 2001</v>
          </cell>
          <cell r="AZ10" t="str">
            <v>en miles de pesos - moneda de 30/09/2002</v>
          </cell>
          <cell r="BA10">
            <v>37469</v>
          </cell>
          <cell r="BB10" t="str">
            <v>Al 30 de septiembre de 2001</v>
          </cell>
        </row>
        <row r="11">
          <cell r="AW11">
            <v>10</v>
          </cell>
          <cell r="AX11" t="str">
            <v>Octubre</v>
          </cell>
          <cell r="AY11" t="str">
            <v>Al 31 de octubre de 2002 y 31 de octubre de 2001</v>
          </cell>
          <cell r="AZ11" t="str">
            <v>en miles de pesos - moneda de 31/10/2002</v>
          </cell>
          <cell r="BA11">
            <v>37500</v>
          </cell>
          <cell r="BB11" t="str">
            <v>Al 31 de octubre de 2001</v>
          </cell>
        </row>
        <row r="12">
          <cell r="AW12">
            <v>11</v>
          </cell>
          <cell r="AX12" t="str">
            <v>Noviembre</v>
          </cell>
          <cell r="AY12" t="str">
            <v>Al 30 de noviembre de 2002 y 30 de noviembre de 2001</v>
          </cell>
          <cell r="AZ12" t="str">
            <v>en miles de pesos - moneda de 30/11/2002</v>
          </cell>
          <cell r="BA12">
            <v>37530</v>
          </cell>
          <cell r="BB12" t="str">
            <v>Al 30 de noviembre de 2001</v>
          </cell>
        </row>
        <row r="13">
          <cell r="AW13">
            <v>12</v>
          </cell>
          <cell r="AX13" t="str">
            <v>Diciembre</v>
          </cell>
          <cell r="AY13" t="str">
            <v>Al 31 de diciembre de 2002 y 31 de diciembre de 2001</v>
          </cell>
          <cell r="AZ13" t="str">
            <v>en miles de pesos - moneda de 31/12/2002</v>
          </cell>
          <cell r="BA13">
            <v>37561</v>
          </cell>
          <cell r="BB13" t="str">
            <v>Al 31 de diciembre de 2001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envorschlag bilanz und guv"/>
      <sheetName val="7_6"/>
      <sheetName val="CM"/>
      <sheetName val="3100"/>
      <sheetName val="BASE"/>
      <sheetName val="ACT Fijo Tributario"/>
      <sheetName val="Condicable"/>
      <sheetName val="A"/>
      <sheetName val="Dep 122002"/>
      <sheetName val="GASTOS OPERACIONALES"/>
      <sheetName val="Deprec.Acelerada"/>
      <sheetName val="prod99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Inicio Análisis Cuentas"/>
      <sheetName val="CCMM Enap"/>
      <sheetName val="Axe_Doc"/>
      <sheetName val="Pvscam II"/>
      <sheetName val="Sft SAP"/>
      <sheetName val="KEY"/>
      <sheetName val="B-V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IVA"/>
      <sheetName val="S&amp;U OF FUNDS"/>
      <sheetName val="BALANCE"/>
      <sheetName val="RESUMEN"/>
      <sheetName val="PVSCAM FUS 08-11"/>
      <sheetName val="NOTA ORIGEN DIFERIDOS"/>
      <sheetName val="kontenvorschlag_bilanz_und_guv"/>
      <sheetName val="Dep_122002"/>
      <sheetName val="GASTOS_OPERACIONALES"/>
      <sheetName val="ACT_Fijo_Tributario"/>
      <sheetName val="kontenvorschlag_bilanz_und_guv1"/>
      <sheetName val="Dep_1220021"/>
      <sheetName val="GASTOS_OPERACIONALES1"/>
      <sheetName val="ACT_Fijo_Tributario1"/>
      <sheetName val="F-1"/>
      <sheetName val="EERR"/>
      <sheetName val="FUT"/>
      <sheetName val="Tasa i Referencia"/>
      <sheetName val="Tasa de interés"/>
      <sheetName val="FSU"/>
      <sheetName val="N Amer"/>
      <sheetName val="S Asia"/>
      <sheetName val="Soc As"/>
      <sheetName val="World"/>
      <sheetName val="Africa"/>
      <sheetName val="E Eur"/>
      <sheetName val="E Asia"/>
      <sheetName val="Mideast"/>
      <sheetName val="Ocean"/>
      <sheetName val="S Amer"/>
      <sheetName val="W Eur"/>
      <sheetName val="C Amer"/>
      <sheetName val="P&amp;L CCI Detail"/>
      <sheetName val="UN"/>
      <sheetName val="RLI (AII-1)"/>
      <sheetName val="CPI"/>
      <sheetName val="FF-2102"/>
      <sheetName val="1st Quarter"/>
      <sheetName val="NISSAN"/>
      <sheetName val="kontenvorschlag_bilanz_und_guv2"/>
      <sheetName val="ACT_Fijo_Tributario2"/>
      <sheetName val="Pvscam_II"/>
      <sheetName val="PVSCAM_FUS_08-11"/>
      <sheetName val="GASTOS_OPERACIONALES2"/>
      <sheetName val="Dep_1220022"/>
      <sheetName val="Deprec_Acelerada"/>
      <sheetName val="CCMM_Enap"/>
      <sheetName val="Inicio_Análisis_Cuentas"/>
      <sheetName val="P&amp;L_CCI_Detail"/>
      <sheetName val="ACT_DATA_BASE"/>
      <sheetName val="8_99OB"/>
      <sheetName val="10_MD-TOB"/>
      <sheetName val="S&amp;U_OF_FUNDS"/>
      <sheetName val="Tasa_i_Referencia"/>
      <sheetName val="Tasa_de_interés"/>
      <sheetName val="400"/>
      <sheetName val="300"/>
      <sheetName val="ANEXO 1847"/>
      <sheetName val="DATOS"/>
      <sheetName val="HOMOLOGADO"/>
      <sheetName val="PARAMETROS"/>
      <sheetName val="PAGOSING_MES"/>
      <sheetName val="RESUMEN REC N°2 F22"/>
      <sheetName val="Inversiones financieras"/>
      <sheetName val="Inversiones Tributarias"/>
      <sheetName val="B-4"/>
      <sheetName val="B-2-5"/>
      <sheetName val="MENOR VALOR"/>
      <sheetName val="kontenvorschlag_bilanz_und_guv3"/>
      <sheetName val="Bases"/>
      <sheetName val="Costeo Aserraderos"/>
      <sheetName val="1846 (ANEXOS)"/>
      <sheetName val="GRAFICO A"/>
      <sheetName val="RLI_(AII-1)"/>
      <sheetName val="ACT_Fijo_Tributario3"/>
      <sheetName val="Dep_1220023"/>
      <sheetName val="CCMM_Enap1"/>
      <sheetName val="GASTOS_OPERACIONALES3"/>
      <sheetName val="Deprec_Acelerada1"/>
      <sheetName val="Inicio_Análisis_Cuentas1"/>
      <sheetName val="Pvscam_II1"/>
      <sheetName val="PVSCAM_FUS_08-111"/>
      <sheetName val="RLI_(AII-1)1"/>
      <sheetName val="ACT_DATA_BASE1"/>
      <sheetName val="8_99OB1"/>
      <sheetName val="10_MD-TOB1"/>
      <sheetName val="S&amp;U_OF_FUNDS1"/>
      <sheetName val="P&amp;L_CCI_Detail1"/>
      <sheetName val="CW2017011239A4"/>
      <sheetName val="AII-20.1 AF Financiero"/>
      <sheetName val="Sheet2"/>
      <sheetName val="Listas"/>
      <sheetName val="ANEXOS"/>
      <sheetName val="IMPTO.DIFER"/>
      <sheetName val="R.L.I.SOMOL"/>
      <sheetName val="Motivos"/>
      <sheetName val="Cargo"/>
      <sheetName val="CC"/>
      <sheetName val="base nombres"/>
      <sheetName val="Desplegables"/>
      <sheetName val="Listados"/>
      <sheetName val="1. Carátula"/>
      <sheetName val="BC"/>
      <sheetName val="Cash"/>
      <sheetName val="kontenvorschlag_bilanz_und_guv4"/>
      <sheetName val="ACT_Fijo_Tributario4"/>
      <sheetName val="Dep_1220024"/>
      <sheetName val="CCMM_Enap2"/>
      <sheetName val="GASTOS_OPERACIONALES4"/>
      <sheetName val="Deprec_Acelerada2"/>
      <sheetName val="Inicio_Análisis_Cuentas2"/>
      <sheetName val="Pvscam_II2"/>
      <sheetName val="PVSCAM_FUS_08-112"/>
      <sheetName val="ACT_DATA_BASE2"/>
      <sheetName val="8_99OB2"/>
      <sheetName val="10_MD-TOB2"/>
      <sheetName val="S&amp;U_OF_FUNDS2"/>
      <sheetName val="P&amp;L_CCI_Detail2"/>
      <sheetName val="RLI_(AII-1)2"/>
      <sheetName val="Tasa_i_Referencia1"/>
      <sheetName val="Tasa_de_interés1"/>
      <sheetName val="N_Amer"/>
      <sheetName val="S_Asia"/>
      <sheetName val="Soc_As"/>
      <sheetName val="E_Eur"/>
      <sheetName val="E_Asia"/>
      <sheetName val="S_Amer"/>
      <sheetName val="W_Eur"/>
      <sheetName val="C_Amer"/>
      <sheetName val="1st_Quarter"/>
      <sheetName val="Sft_SAP"/>
      <sheetName val="NOTA_ORIGEN_DIFERIDOS"/>
      <sheetName val="Inversiones_financieras"/>
      <sheetName val="Inversiones_Tributarias"/>
      <sheetName val="ANEXO_1847"/>
      <sheetName val="RESUMEN_REC_N°2_F22"/>
      <sheetName val="MENOR_VALOR"/>
      <sheetName val="Master Data"/>
      <sheetName val="ANIM"/>
      <sheetName val="1846_(ANEXOS)"/>
      <sheetName val="Costeo_Aserraderos"/>
      <sheetName val="AII-20_1_AF_Financiero"/>
      <sheetName val="GRAFICO_A"/>
      <sheetName val="Opcion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/>
      <sheetData sheetId="185"/>
      <sheetData sheetId="186"/>
      <sheetData sheetId="187"/>
      <sheetData sheetId="188" refreshError="1"/>
      <sheetData sheetId="189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 PRES"/>
      <sheetName val="SC DIST GTO"/>
      <sheetName val="SUELDOS"/>
      <sheetName val="INV PRES 96-97"/>
      <sheetName val="VENTAS 96-97"/>
      <sheetName val="VENTAS 95-96"/>
      <sheetName val="VIAJES"/>
      <sheetName val="PRES BASE"/>
      <sheetName val="PRES MENSUAL CLP"/>
      <sheetName val="PARAMETROS"/>
      <sheetName val="PARAM"/>
      <sheetName val="BD"/>
      <sheetName val="Calendario"/>
      <sheetName val="DATOS"/>
      <sheetName val="Dietas"/>
      <sheetName val="Precios"/>
      <sheetName val="Patrimonio US$"/>
      <sheetName val="IVM102002"/>
      <sheetName val="Rng_CapFloor_T0"/>
      <sheetName val="Precios de Nudo"/>
      <sheetName val="Rng_Swaption_T0"/>
    </sheetNames>
    <sheetDataSet>
      <sheetData sheetId="0">
        <row r="4">
          <cell r="B4">
            <v>12</v>
          </cell>
        </row>
      </sheetData>
      <sheetData sheetId="1">
        <row r="4">
          <cell r="B4">
            <v>12</v>
          </cell>
        </row>
      </sheetData>
      <sheetData sheetId="2">
        <row r="4">
          <cell r="B4">
            <v>12</v>
          </cell>
        </row>
      </sheetData>
      <sheetData sheetId="3">
        <row r="4">
          <cell r="B4">
            <v>12</v>
          </cell>
        </row>
      </sheetData>
      <sheetData sheetId="4">
        <row r="4">
          <cell r="B4">
            <v>12</v>
          </cell>
        </row>
      </sheetData>
      <sheetData sheetId="5">
        <row r="4">
          <cell r="B4">
            <v>12</v>
          </cell>
        </row>
      </sheetData>
      <sheetData sheetId="6">
        <row r="4">
          <cell r="B4">
            <v>12</v>
          </cell>
        </row>
      </sheetData>
      <sheetData sheetId="7">
        <row r="4">
          <cell r="B4">
            <v>12</v>
          </cell>
        </row>
      </sheetData>
      <sheetData sheetId="8">
        <row r="4">
          <cell r="B4">
            <v>12</v>
          </cell>
        </row>
      </sheetData>
      <sheetData sheetId="9">
        <row r="4">
          <cell r="B4">
            <v>12</v>
          </cell>
        </row>
        <row r="6">
          <cell r="B6">
            <v>12</v>
          </cell>
        </row>
        <row r="11">
          <cell r="B11">
            <v>0.5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BAL"/>
      <sheetName val="EERR"/>
      <sheetName val="RES"/>
      <sheetName val="RLI01"/>
      <sheetName val="ANIM"/>
      <sheetName val="GAN"/>
      <sheetName val="NOTAS"/>
      <sheetName val="mov1"/>
      <sheetName val="MOV"/>
      <sheetName val="TRAB"/>
      <sheetName val="TRAB (2)"/>
      <sheetName val="no usar (3)"/>
      <sheetName val="FLU_IND"/>
      <sheetName val="FLU-CONS"/>
      <sheetName val="C.M."/>
      <sheetName val="CM_FIN"/>
      <sheetName val="CM_TRIB"/>
      <sheetName val="PASIVO"/>
      <sheetName val="Inicio"/>
      <sheetName val="Bce"/>
      <sheetName val="Selection"/>
      <sheetName val="IS DN"/>
      <sheetName val="PARAMETROS"/>
      <sheetName val="AI-0 RLI(cliente)"/>
      <sheetName val="RLI"/>
      <sheetName val="BD"/>
      <sheetName val="Assumptions Balance Sheet"/>
      <sheetName val="GAST_EST"/>
      <sheetName val="Cash Flow"/>
      <sheetName val="Calendario"/>
      <sheetName val="Datos"/>
      <sheetName val="Estado de Resultado"/>
      <sheetName val="VENTAS"/>
      <sheetName val="Dato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Bce"/>
      <sheetName val="VENTAS"/>
      <sheetName val="PARAMETROS"/>
      <sheetName val="BD"/>
      <sheetName val="Exámen de Patrim."/>
      <sheetName val="Dietas"/>
      <sheetName val="Precios"/>
      <sheetName val="Check CF,BC,P&amp;L"/>
      <sheetName val="AI-0 RLI(cliente)"/>
      <sheetName val="Datos"/>
      <sheetName val="Inicio"/>
      <sheetName val="Prog"/>
      <sheetName val="REVA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BAL"/>
      <sheetName val="EERR"/>
      <sheetName val="RES"/>
      <sheetName val="RLI01"/>
      <sheetName val="ANIM"/>
      <sheetName val="GAN"/>
      <sheetName val="NOTAS"/>
      <sheetName val="mov1"/>
      <sheetName val="MOV"/>
      <sheetName val="TRAB"/>
      <sheetName val="TRAB (2)"/>
      <sheetName val="no usar (3)"/>
      <sheetName val="FLU_IND"/>
      <sheetName val="FLU-CONS"/>
      <sheetName val="C.M."/>
      <sheetName val="CM_FIN"/>
      <sheetName val="CM_TRIB"/>
      <sheetName val="PASIVO"/>
      <sheetName val="Bce"/>
      <sheetName val="PARAMETROS"/>
      <sheetName val="AI-0 RLI(cliente)"/>
      <sheetName val="AI-4"/>
      <sheetName val="20"/>
      <sheetName val="AI-11 Multas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BAL"/>
      <sheetName val="EERR"/>
      <sheetName val="RES"/>
      <sheetName val="RLI01"/>
      <sheetName val="ANIM"/>
      <sheetName val="GAN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M_FIN"/>
      <sheetName val="CM_TRIB"/>
      <sheetName val="PASIVO"/>
      <sheetName val="AI-0 RLI(cliente)"/>
      <sheetName val="Inicio"/>
      <sheetName val="Inicio Análisis Cuentas"/>
      <sheetName val="PARAMETROS"/>
      <sheetName val="20"/>
      <sheetName val="31.03.99"/>
      <sheetName val="RESUMEN"/>
      <sheetName val="GeneXus Spread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EERR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AI-0 RLI(cliente)"/>
      <sheetName val="Inicio"/>
      <sheetName val="31.03.99"/>
      <sheetName val="Equivalenc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rsos Comunes"/>
      <sheetName val="Evolución Siscel TMC"/>
      <sheetName val="Mantenimiento v.1."/>
      <sheetName val=" Pto. Rico.v.1"/>
      <sheetName val="Siscel v.2.0"/>
      <sheetName val="Mantenimiento correctivo"/>
      <sheetName val=" Chilev.2."/>
      <sheetName val=" Pto. Rico.v.2 "/>
      <sheetName val=" Perú.v.2."/>
      <sheetName val="Evo v.3 "/>
      <sheetName val="Start up Argent"/>
      <sheetName val=" Argentina.v.2"/>
      <sheetName val=" México.v.3."/>
      <sheetName val=" El Salvador.v.3 "/>
      <sheetName val=" Guatemala.v.3"/>
      <sheetName val="Evo v.4"/>
      <sheetName val=" Chilev.3"/>
      <sheetName val=" Argentina.v.3"/>
      <sheetName val=" Perú.v.3"/>
      <sheetName val=" Pto. Rico.v.3"/>
      <sheetName val="Evo v.5"/>
      <sheetName val=" Chilev.4"/>
      <sheetName val=" Argentina.v.4"/>
      <sheetName val=" Perú.v.4"/>
      <sheetName val=" México.v.4"/>
      <sheetName val=" El Salvador.v.4"/>
      <sheetName val=" Guatemala.v.4"/>
      <sheetName val=" Pto. Rico.v.4"/>
      <sheetName val=" Chilev.5"/>
      <sheetName val=" Argentina.v.5"/>
      <sheetName val=" Perú.v.5"/>
      <sheetName val=" México.v.5"/>
      <sheetName val=" El Salvador.v.5"/>
      <sheetName val=" Guatemala.v.5"/>
      <sheetName val=" Pto. Rico.v.5"/>
      <sheetName val="Tarifas"/>
      <sheetName val="Total recursos"/>
      <sheetName val="Dietas"/>
      <sheetName val="Precios"/>
      <sheetName val="I&amp;G"/>
      <sheetName val="por semestres"/>
      <sheetName val="Resúmenes"/>
      <sheetName val="Cash-Flow"/>
      <sheetName val="Comparativa"/>
      <sheetName val="Cuadro PE"/>
      <sheetName val="2 EE-RR2003"/>
      <sheetName val="Galpón Portería"/>
      <sheetName val="PEAGOXLS"/>
      <sheetName val="Tabla %"/>
      <sheetName val="Recursos_Comunes"/>
      <sheetName val="Evolución_Siscel_TMC"/>
      <sheetName val="Mantenimiento_v_1_"/>
      <sheetName val="_Pto__Rico_v_1"/>
      <sheetName val="Siscel_v_2_0"/>
      <sheetName val="Mantenimiento_correctivo"/>
      <sheetName val="_Chilev_2_"/>
      <sheetName val="_Pto__Rico_v_2_"/>
      <sheetName val="_Perú_v_2_"/>
      <sheetName val="Evo_v_3_"/>
      <sheetName val="Start_up_Argent"/>
      <sheetName val="_Argentina_v_2"/>
      <sheetName val="_México_v_3_"/>
      <sheetName val="_El_Salvador_v_3_"/>
      <sheetName val="_Guatemala_v_3"/>
      <sheetName val="Evo_v_4"/>
      <sheetName val="_Chilev_3"/>
      <sheetName val="_Argentina_v_3"/>
      <sheetName val="_Perú_v_3"/>
      <sheetName val="_Pto__Rico_v_3"/>
      <sheetName val="Evo_v_5"/>
      <sheetName val="_Chilev_4"/>
      <sheetName val="_Argentina_v_4"/>
      <sheetName val="_Perú_v_4"/>
      <sheetName val="_México_v_4"/>
      <sheetName val="_El_Salvador_v_4"/>
      <sheetName val="_Guatemala_v_4"/>
      <sheetName val="_Pto__Rico_v_4"/>
      <sheetName val="_Chilev_5"/>
      <sheetName val="_Argentina_v_5"/>
      <sheetName val="_Perú_v_5"/>
      <sheetName val="_México_v_5"/>
      <sheetName val="_El_Salvador_v_5"/>
      <sheetName val="_Guatemala_v_5"/>
      <sheetName val="_Pto__Rico_v_5"/>
      <sheetName val="Total_recursos"/>
      <sheetName val="por_semestres"/>
      <sheetName val="Cuadro_PE"/>
      <sheetName val="2_EE-RR2003"/>
      <sheetName val="Galpón_Portería"/>
      <sheetName val="Tabla_%"/>
      <sheetName val="Act fijo tributario pehuenche"/>
      <sheetName val="CERRILLOS EXENTO"/>
      <sheetName val="AT 2005 Reg"/>
      <sheetName val="A-RLI2005"/>
      <sheetName val="General Data"/>
      <sheetName val="Price"/>
      <sheetName val="cash flow"/>
      <sheetName val="PORTADA"/>
      <sheetName val="Títulos"/>
      <sheetName val="Tributario_A25_1.1"/>
      <sheetName val="Base Datos"/>
      <sheetName val="factores"/>
      <sheetName val="ALIMENTADORES"/>
      <sheetName val="Links"/>
      <sheetName val="Lead"/>
      <sheetName val="Cover"/>
      <sheetName val="Tributario_A25_1_1"/>
      <sheetName val="Base_Datos"/>
      <sheetName val="Recursos_Comunes1"/>
      <sheetName val="DATOS"/>
      <sheetName val="Tabla"/>
      <sheetName val="Sheet1 (2)"/>
      <sheetName val="PIV-Gasolina"/>
      <sheetName val="Analisis"/>
      <sheetName val="Bce"/>
      <sheetName val="11-07-01-20"/>
      <sheetName val="11-08-01-20"/>
      <sheetName val="21-07-01-20"/>
      <sheetName val="21-08-01-20"/>
      <sheetName val="Tablas"/>
      <sheetName val="Hoja1"/>
      <sheetName val="Hoja4"/>
      <sheetName val="#¡REF"/>
      <sheetName val="Bod. Stgo. Oct."/>
      <sheetName val="Indicadores"/>
      <sheetName val="2200TPD"/>
      <sheetName val="Impuestos Diferidos "/>
      <sheetName val="Patrimonio US$"/>
      <sheetName val="Impuestos_Diferidos_"/>
      <sheetName val="Patrimonio_US$"/>
      <sheetName val="RESUMEN"/>
      <sheetName val="ER por Familias"/>
      <sheetName val="ANIM"/>
      <sheetName val="Precios de Nudo"/>
      <sheetName val="PARAMETROS"/>
      <sheetName val="FCM"/>
      <sheetName val="anexo01"/>
      <sheetName val="Proyecciones"/>
      <sheetName val="DIAP RX-CMA-TOT"/>
      <sheetName val="Business Plan Siscel v6.0"/>
      <sheetName val="Param"/>
      <sheetName val="ESTUDIO_HOSP_PABELLONES_FILTRO"/>
      <sheetName val="Bce Brasil"/>
      <sheetName val="BALANCE (BM)"/>
      <sheetName val="LBO"/>
      <sheetName val="Details"/>
      <sheetName val="Inicio Análisis Cuentas"/>
      <sheetName val="XXXXXX0"/>
      <sheetName val="Icof"/>
      <sheetName val="PRINT"/>
      <sheetName val="SMI-RURALCEL"/>
      <sheetName val="TLXN"/>
      <sheetName val="CLIENTE"/>
      <sheetName val="VENTAS"/>
      <sheetName val="RLI"/>
      <sheetName val="Sum. DCF"/>
      <sheetName val="Family Lookup Table"/>
      <sheetName val="Balance"/>
      <sheetName val="Calendario"/>
      <sheetName val="Dato"/>
      <sheetName val="Diferidos"/>
      <sheetName val="Flujo fondos indiv"/>
      <sheetName val="Evo v.4_x0000_)_x0000__x0000__x0000__x0000__x0000__x0000__x0000__x000b__x0000_䭴祥_x0000__x0000__x0000__x0000_)_x0000_ﭴࡺ_x0000__x0000__x0000_"/>
      <sheetName val="Hoja2"/>
      <sheetName val="Oxide"/>
      <sheetName val="BDatos"/>
      <sheetName val="PegarPresentacion"/>
      <sheetName val="M.Var.Cons."/>
      <sheetName val="Listado de Personal"/>
      <sheetName val="Deferred Tax - USD"/>
      <sheetName val="389090"/>
      <sheetName val="Recetas PPI"/>
      <sheetName val="174"/>
      <sheetName val="Owners Cost"/>
      <sheetName val="Calcs"/>
      <sheetName val="FinData"/>
      <sheetName val="True up and provision"/>
      <sheetName val="FS SAP"/>
      <sheetName val="F.EXCHANGE 97"/>
      <sheetName val="Evaluación Económica"/>
      <sheetName val="AT_2005_Reg"/>
      <sheetName val="General_Data"/>
      <sheetName val="cash_flow"/>
      <sheetName val="Recetas_PPI"/>
      <sheetName val="Inicio_Análisis_Cuentas"/>
      <sheetName val="Listado_de_Personal"/>
      <sheetName val="Antecedentes del Cliente"/>
      <sheetName val="P-L"/>
      <sheetName val="FLUJO DE CAJA"/>
      <sheetName val="23.210902"/>
      <sheetName val="Balance 2010 USD"/>
      <sheetName val="EFU"/>
      <sheetName val="FORN"/>
      <sheetName val="Período"/>
      <sheetName val="Deferred Tax - USD - IFRS"/>
      <sheetName val="Data Source K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6">
          <cell r="H6">
            <v>121</v>
          </cell>
        </row>
        <row r="7">
          <cell r="H7">
            <v>42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"/>
      <sheetName val="XXXXXX0"/>
      <sheetName val="Icof"/>
      <sheetName val="Icof_C"/>
      <sheetName val="Icof_N"/>
      <sheetName val="Vcicof"/>
      <sheetName val="Mvicof"/>
      <sheetName val="Ficof"/>
      <sheetName val="SERIE"/>
      <sheetName val="BLCE ICO12"/>
      <sheetName val="Links"/>
      <sheetName val="Lead"/>
      <sheetName val="Impuestos Diferidos "/>
      <sheetName val="Precios"/>
      <sheetName val="PARAMETROS"/>
      <sheetName val="Centros Medicos"/>
      <sheetName val="Parámetros"/>
      <sheetName val="Precios de Nudo"/>
      <sheetName val="ANIM"/>
      <sheetName val="RESUMEN"/>
      <sheetName val="Fee Colocadores"/>
      <sheetName val="CPM-BCSA-03"/>
      <sheetName val="FCM"/>
      <sheetName val="TC UF"/>
      <sheetName val="Bce Brasil"/>
      <sheetName val="DIAP RX-CMA-TOT"/>
      <sheetName val="Diferidos"/>
    </sheetNames>
    <sheetDataSet>
      <sheetData sheetId="0" refreshError="1"/>
      <sheetData sheetId="1" refreshError="1"/>
      <sheetData sheetId="2" refreshError="1">
        <row r="3">
          <cell r="N3" t="str">
            <v>Actualizac.</v>
          </cell>
        </row>
        <row r="4">
          <cell r="N4">
            <v>0</v>
          </cell>
        </row>
        <row r="7">
          <cell r="J7">
            <v>-118444903</v>
          </cell>
        </row>
        <row r="11">
          <cell r="J11">
            <v>-284744214</v>
          </cell>
        </row>
        <row r="12">
          <cell r="J12">
            <v>2172939</v>
          </cell>
        </row>
        <row r="13">
          <cell r="J13">
            <v>-329931</v>
          </cell>
        </row>
        <row r="15">
          <cell r="J15">
            <v>8129525</v>
          </cell>
        </row>
        <row r="16">
          <cell r="J16">
            <v>19484356</v>
          </cell>
        </row>
        <row r="17">
          <cell r="J17">
            <v>-125072141</v>
          </cell>
        </row>
        <row r="20">
          <cell r="J20">
            <v>-436774</v>
          </cell>
        </row>
        <row r="21">
          <cell r="J21">
            <v>-80207935</v>
          </cell>
        </row>
        <row r="22">
          <cell r="J22">
            <v>-12503604</v>
          </cell>
        </row>
        <row r="23">
          <cell r="J23">
            <v>-1723492</v>
          </cell>
        </row>
        <row r="27">
          <cell r="J27">
            <v>-64910</v>
          </cell>
        </row>
        <row r="28">
          <cell r="N28" t="e">
            <v>#REF!</v>
          </cell>
        </row>
        <row r="36">
          <cell r="N36">
            <v>3356.2060000000001</v>
          </cell>
        </row>
        <row r="59">
          <cell r="N59" t="e">
            <v>#REF!</v>
          </cell>
        </row>
        <row r="68">
          <cell r="J68">
            <v>7324075</v>
          </cell>
        </row>
        <row r="69">
          <cell r="N69">
            <v>40496.472999999998</v>
          </cell>
        </row>
        <row r="75">
          <cell r="J75">
            <v>23336588</v>
          </cell>
        </row>
        <row r="80">
          <cell r="J80">
            <v>-7324075</v>
          </cell>
        </row>
        <row r="82">
          <cell r="J82">
            <v>-5655426</v>
          </cell>
        </row>
        <row r="83">
          <cell r="J83">
            <v>-127207664</v>
          </cell>
        </row>
        <row r="91">
          <cell r="J91">
            <v>386232747</v>
          </cell>
        </row>
        <row r="92">
          <cell r="J92">
            <v>510432757</v>
          </cell>
        </row>
        <row r="93">
          <cell r="N93" t="e">
            <v>#N/A</v>
          </cell>
        </row>
        <row r="97">
          <cell r="J97">
            <v>102877438</v>
          </cell>
        </row>
        <row r="103">
          <cell r="J103">
            <v>0</v>
          </cell>
        </row>
        <row r="106">
          <cell r="J106">
            <v>98461497</v>
          </cell>
        </row>
        <row r="133">
          <cell r="J133">
            <v>0</v>
          </cell>
        </row>
        <row r="150">
          <cell r="J150">
            <v>98461497</v>
          </cell>
        </row>
        <row r="155">
          <cell r="J155">
            <v>63573886</v>
          </cell>
        </row>
        <row r="158">
          <cell r="J158">
            <v>0</v>
          </cell>
        </row>
        <row r="177">
          <cell r="J177">
            <v>-487628578</v>
          </cell>
        </row>
        <row r="181">
          <cell r="J181">
            <v>0</v>
          </cell>
        </row>
        <row r="182">
          <cell r="J182">
            <v>20776015</v>
          </cell>
        </row>
        <row r="184">
          <cell r="J184">
            <v>-17500000</v>
          </cell>
        </row>
        <row r="185">
          <cell r="J185">
            <v>100468</v>
          </cell>
        </row>
        <row r="186">
          <cell r="J186">
            <v>-42009316</v>
          </cell>
        </row>
        <row r="187">
          <cell r="J187">
            <v>-213364010</v>
          </cell>
        </row>
        <row r="188">
          <cell r="J188">
            <v>668368</v>
          </cell>
        </row>
        <row r="192">
          <cell r="J192">
            <v>-514456877</v>
          </cell>
        </row>
        <row r="196">
          <cell r="J196">
            <v>-373277882</v>
          </cell>
        </row>
        <row r="200">
          <cell r="J200">
            <v>17500000</v>
          </cell>
        </row>
        <row r="205">
          <cell r="J205">
            <v>23336588</v>
          </cell>
        </row>
        <row r="231">
          <cell r="J231">
            <v>102877438</v>
          </cell>
        </row>
        <row r="235">
          <cell r="J235">
            <v>-1498962798</v>
          </cell>
        </row>
        <row r="240">
          <cell r="J240">
            <v>0</v>
          </cell>
        </row>
        <row r="244">
          <cell r="J244">
            <v>386333215</v>
          </cell>
        </row>
        <row r="245">
          <cell r="J245">
            <v>-20776015</v>
          </cell>
        </row>
        <row r="247">
          <cell r="J247">
            <v>510420517</v>
          </cell>
        </row>
        <row r="248">
          <cell r="J248">
            <v>31148006</v>
          </cell>
        </row>
        <row r="249">
          <cell r="J249">
            <v>12642857</v>
          </cell>
        </row>
        <row r="250">
          <cell r="J250">
            <v>459543598</v>
          </cell>
        </row>
        <row r="251">
          <cell r="J251">
            <v>91490520</v>
          </cell>
        </row>
        <row r="252">
          <cell r="J252">
            <v>1750133</v>
          </cell>
        </row>
        <row r="254">
          <cell r="J254">
            <v>6758673</v>
          </cell>
        </row>
        <row r="255">
          <cell r="J255">
            <v>5808028</v>
          </cell>
        </row>
        <row r="256">
          <cell r="J256">
            <v>3028147</v>
          </cell>
        </row>
        <row r="260">
          <cell r="J260">
            <v>17787</v>
          </cell>
        </row>
        <row r="263">
          <cell r="J263">
            <v>15384</v>
          </cell>
        </row>
        <row r="264">
          <cell r="J264">
            <v>8153480</v>
          </cell>
        </row>
        <row r="265">
          <cell r="J265">
            <v>121576</v>
          </cell>
        </row>
        <row r="267">
          <cell r="J267">
            <v>58331558</v>
          </cell>
        </row>
        <row r="271">
          <cell r="J271">
            <v>0</v>
          </cell>
        </row>
        <row r="275">
          <cell r="J275">
            <v>1554787464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yeciones y Retiros"/>
      <sheetName val="Precios de Retiros"/>
      <sheetName val="Precios de Inyecciones"/>
      <sheetName val="Subestaciones de Poder"/>
      <sheetName val="Precios de Nudo"/>
      <sheetName val="Códigos VNR"/>
      <sheetName val="PROFIT&amp;L"/>
      <sheetName val="Inicio Análisis Cuentas"/>
      <sheetName val="AF Tributario"/>
      <sheetName val="CPM-BCSA-03"/>
      <sheetName val="RESUMEN"/>
      <sheetName val="Precios"/>
      <sheetName val="BALANCE (BM)"/>
      <sheetName val="VPP  A II-8"/>
      <sheetName val="ER por Familias"/>
      <sheetName val="Fee Colocadores"/>
      <sheetName val="ANIM"/>
      <sheetName val="XXXXXX0"/>
      <sheetName val="Icof"/>
      <sheetName val="NO CUADRA"/>
    </sheetNames>
    <sheetDataSet>
      <sheetData sheetId="0">
        <row r="30">
          <cell r="B30">
            <v>0.04</v>
          </cell>
        </row>
      </sheetData>
      <sheetData sheetId="1"/>
      <sheetData sheetId="2"/>
      <sheetData sheetId="3"/>
      <sheetData sheetId="4" refreshError="1">
        <row r="30">
          <cell r="B30">
            <v>0.04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2003"/>
      <sheetName val="at2002"/>
      <sheetName val="Mundo FUt"/>
      <sheetName val="Mundo"/>
      <sheetName val="Estres $ corrientes"/>
      <sheetName val="diciembre"/>
      <sheetName val="Mundo CPT 01.01.02"/>
      <sheetName val="cpi01012002"/>
      <sheetName val="datos"/>
      <sheetName val="cpi muni"/>
      <sheetName val="cpi01012003"/>
      <sheetName val="Mundo CPT 01.01.03"/>
      <sheetName val="Mundo RLI"/>
      <sheetName val="rli"/>
      <sheetName val="2611001"/>
      <sheetName val="129"/>
      <sheetName val="castigos con respaldo"/>
      <sheetName val="faltantes de cartas"/>
      <sheetName val="créditosdonaciones"/>
      <sheetName val="multas"/>
      <sheetName val="analisis"/>
      <sheetName val="datos f22"/>
      <sheetName val="ctctrfut122002"/>
      <sheetName val="Bce Brasil"/>
      <sheetName val="BLCE PESOS"/>
      <sheetName val="Gastos Administración"/>
      <sheetName val="XXXXXX0"/>
      <sheetName val="Icof"/>
      <sheetName val="Precios de Nu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EERR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Inicio Análisis Cuentas"/>
      <sheetName val="Serie Histórica"/>
      <sheetName val="Nota 16.1"/>
      <sheetName val="Nota 16.2"/>
      <sheetName val="Nota 16.3"/>
      <sheetName val="MC RED"/>
      <sheetName val="Variacion VPP Resultado"/>
      <sheetName val="Info_Base_SAP"/>
      <sheetName val=""/>
      <sheetName val="Precios"/>
      <sheetName val="Dietas"/>
      <sheetName val="VPP  A II-8"/>
      <sheetName val="bond curves-n.u."/>
      <sheetName val="Efficiency"/>
      <sheetName val="BALA"/>
      <sheetName val="Inversiones"/>
      <sheetName val="RESVACT"/>
      <sheetName val="MC LISA"/>
      <sheetName val="7_6"/>
      <sheetName val="#¡REF"/>
      <sheetName val="Enerquinta CL$"/>
      <sheetName val="IARyPD"/>
      <sheetName val="DM"/>
      <sheetName val="Sheet1"/>
      <sheetName val="Impo, Expo y no Clasificadas"/>
      <sheetName val="Datos para Desplegables"/>
      <sheetName val="Cód Operacion"/>
      <sheetName val="Cód Moneda"/>
      <sheetName val="Siglas pais"/>
      <sheetName val="Tipo Relacion"/>
      <sheetName val="Método de Precio de Trans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Sheet"/>
      <sheetName val="Cognos Checks"/>
      <sheetName val="Notes"/>
      <sheetName val="Taxproof (local)"/>
      <sheetName val="Taxproof (GBP)"/>
      <sheetName val="Reserves proof (local)"/>
      <sheetName val="Reserves proof (GBP)"/>
      <sheetName val="CT Balance Sheet (local)"/>
      <sheetName val="CT Balance Sheet (GBP)"/>
      <sheetName val="DT Balance Sheet (local)"/>
      <sheetName val="DT Balance Sheet (GBP)"/>
      <sheetName val="Cashflow"/>
      <sheetName val="Computation"/>
      <sheetName val="Prior Year analysis"/>
      <sheetName val="Unprovided DT"/>
      <sheetName val="CT creditor c-f"/>
      <sheetName val="Consolidation adjustments"/>
    </sheetNames>
    <sheetDataSet>
      <sheetData sheetId="0">
        <row r="5">
          <cell r="I5">
            <v>0.22500000000000001</v>
          </cell>
        </row>
        <row r="10">
          <cell r="C10">
            <v>0.22500000000000001</v>
          </cell>
        </row>
      </sheetData>
      <sheetData sheetId="1">
        <row r="1">
          <cell r="A1" t="str">
            <v>CHILE WORKBOOK - YEAR ENDED 31 DECEMBER 2015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Indice"/>
      <sheetName val="Balance"/>
      <sheetName val="Variaciones Act"/>
      <sheetName val="Variaciones Pas"/>
      <sheetName val="Resultados Fecu"/>
      <sheetName val="Resultados Segregados"/>
      <sheetName val="Comentarios EERR Anual"/>
      <sheetName val="flujo de efectivo"/>
      <sheetName val="Detalles Flujovv"/>
      <sheetName val="Detalles Flujo"/>
      <sheetName val="Inversiones Balance"/>
      <sheetName val="Inversiones Resultado"/>
      <sheetName val="Mayor-Menor valor"/>
      <sheetName val="Patrimonio"/>
      <sheetName val="ROI"/>
      <sheetName val="Ebitda"/>
      <sheetName val="Interes minoritario Balance"/>
      <sheetName val="Interes minoritario Resultado"/>
      <sheetName val="Resultados Filiales"/>
      <sheetName val="Patrimonios Filiales"/>
      <sheetName val="BT 64"/>
      <sheetName val="BT64 economico"/>
      <sheetName val="CM"/>
      <sheetName val="Dif.Cambio"/>
      <sheetName val="Detalles de &quot;Otros&quot;XX"/>
      <sheetName val="Detalles de &quot;Otros&quot;"/>
      <sheetName val="Presentación"/>
      <sheetName val="Gráficos (2)"/>
      <sheetName val="Gráficos"/>
      <sheetName val="TC"/>
      <sheetName val="Bce Mes Actual"/>
      <sheetName val="EERR Mes Act"/>
      <sheetName val="Bce Mes Ant"/>
      <sheetName val="EERR Mes Ant"/>
      <sheetName val="Efe Mes Act"/>
      <sheetName val="EFE año Ant"/>
      <sheetName val="Bce Endesa"/>
      <sheetName val="EERR Endesa"/>
      <sheetName val="Bce Brasil"/>
      <sheetName val="EERR Brasil"/>
      <sheetName val="Precios de Nudo"/>
      <sheetName val="XXXXXX0"/>
      <sheetName val="Icof"/>
      <sheetName val="BLCE PESOS"/>
      <sheetName val="Links"/>
      <sheetName val="ANIM"/>
      <sheetName val="Lead"/>
      <sheetName val="Precios"/>
      <sheetName val="RESUMEN"/>
      <sheetName val="Fee Colocadores"/>
      <sheetName val="IVM102002"/>
      <sheetName val="CPM-BCSA-03"/>
      <sheetName val="FCM"/>
      <sheetName val="Activo Por Famil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CGE (Directorio) "/>
      <sheetName val="EERR Detallado"/>
      <sheetName val="2008"/>
      <sheetName val="2008P"/>
      <sheetName val="2007"/>
      <sheetName val="2008PAO"/>
      <sheetName val="2008EST"/>
      <sheetName val="2007A"/>
      <sheetName val="FCM"/>
      <sheetName val="Estab"/>
      <sheetName val="Hoja1"/>
      <sheetName val="Participación"/>
      <sheetName val="T"/>
      <sheetName val="Gasto Real"/>
      <sheetName val="BLCE PESOS"/>
      <sheetName val="DIAP RX-CMA-TOT"/>
      <sheetName val="Bce Brasil"/>
      <sheetName val="XXXXXX0"/>
      <sheetName val="Icof"/>
      <sheetName val="Links"/>
      <sheetName val="Lead"/>
      <sheetName val="Estres $ corrientes"/>
      <sheetName val="Impuestos Diferidos "/>
      <sheetName val="Precios de Nudo"/>
      <sheetName val="anexo01"/>
      <sheetName val="IVM102002"/>
      <sheetName val="CPM-BCSA-03"/>
      <sheetName val="TABLAS"/>
      <sheetName val="Precios"/>
      <sheetName val="Gastos Administración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1">
          <cell r="B11">
            <v>1</v>
          </cell>
          <cell r="C11" t="str">
            <v>Ene</v>
          </cell>
          <cell r="D11" t="str">
            <v>Enero</v>
          </cell>
        </row>
        <row r="12">
          <cell r="B12">
            <v>2</v>
          </cell>
          <cell r="C12" t="str">
            <v>Feb</v>
          </cell>
          <cell r="D12" t="str">
            <v>Febrero</v>
          </cell>
        </row>
        <row r="13">
          <cell r="B13">
            <v>3</v>
          </cell>
          <cell r="C13" t="str">
            <v>Mar</v>
          </cell>
          <cell r="D13" t="str">
            <v>Marzo</v>
          </cell>
        </row>
        <row r="14">
          <cell r="B14">
            <v>4</v>
          </cell>
          <cell r="C14" t="str">
            <v>Abr</v>
          </cell>
          <cell r="D14" t="str">
            <v>Abril</v>
          </cell>
        </row>
        <row r="15">
          <cell r="B15">
            <v>5</v>
          </cell>
          <cell r="C15" t="str">
            <v>May</v>
          </cell>
          <cell r="D15" t="str">
            <v>Mayo</v>
          </cell>
        </row>
        <row r="16">
          <cell r="B16">
            <v>6</v>
          </cell>
          <cell r="C16" t="str">
            <v>Jun</v>
          </cell>
          <cell r="D16" t="str">
            <v>Junio</v>
          </cell>
        </row>
        <row r="17">
          <cell r="B17">
            <v>7</v>
          </cell>
          <cell r="C17" t="str">
            <v>Jul</v>
          </cell>
          <cell r="D17" t="str">
            <v>Julio</v>
          </cell>
        </row>
        <row r="18">
          <cell r="B18">
            <v>8</v>
          </cell>
          <cell r="C18" t="str">
            <v>Ago</v>
          </cell>
          <cell r="D18" t="str">
            <v>Agosto</v>
          </cell>
        </row>
        <row r="19">
          <cell r="B19">
            <v>9</v>
          </cell>
          <cell r="C19" t="str">
            <v>Sep</v>
          </cell>
          <cell r="D19" t="str">
            <v>Septiembre</v>
          </cell>
        </row>
        <row r="20">
          <cell r="B20">
            <v>10</v>
          </cell>
          <cell r="C20" t="str">
            <v>Oct</v>
          </cell>
          <cell r="D20" t="str">
            <v>Octubre</v>
          </cell>
        </row>
        <row r="21">
          <cell r="B21">
            <v>11</v>
          </cell>
          <cell r="C21" t="str">
            <v>Nov</v>
          </cell>
          <cell r="D21" t="str">
            <v>Noviembre</v>
          </cell>
        </row>
        <row r="22">
          <cell r="B22">
            <v>12</v>
          </cell>
          <cell r="C22" t="str">
            <v>Dic</v>
          </cell>
          <cell r="D22" t="str">
            <v>Diciembre</v>
          </cell>
        </row>
        <row r="26">
          <cell r="C26">
            <v>1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P RX-CMA-TOT"/>
      <sheetName val="DIAP RX-BAQ"/>
      <sheetName val="DIAP MAMO"/>
      <sheetName val="DIAP DENS"/>
      <sheetName val="DIAP SCANNER"/>
      <sheetName val="COMPLETO 2007 y MAR 08"/>
      <sheetName val="Bce Brasil"/>
      <sheetName val="Estres $ corrientes"/>
      <sheetName val="XXXXXX0"/>
      <sheetName val="Icof"/>
      <sheetName val="Precios de Nudo"/>
      <sheetName val="Links"/>
      <sheetName val="Lead"/>
      <sheetName val="Precios"/>
      <sheetName val="IVM102002"/>
      <sheetName val="Gastos Administración"/>
      <sheetName val="TABLAS"/>
      <sheetName val="BLCE PESOS"/>
      <sheetName val="Fee Colocadores"/>
      <sheetName val=""/>
      <sheetName val="RAYOS JUN-2008"/>
      <sheetName val="Desafiliación Abril"/>
      <sheetName val="Patrimonio"/>
      <sheetName val="Resumen"/>
    </sheetNames>
    <sheetDataSet>
      <sheetData sheetId="0" refreshError="1">
        <row r="46">
          <cell r="Z46" t="str">
            <v>Julio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1-1.000"/>
      <sheetName val="B2-1.000"/>
      <sheetName val="anexo00"/>
      <sheetName val="anexo01"/>
      <sheetName val="anexo02"/>
      <sheetName val="anexo03"/>
      <sheetName val="ESTRUC.DEUDA USD"/>
      <sheetName val="TIPOLOGIA"/>
      <sheetName val="Vencim.Tipología"/>
      <sheetName val="PTOS.INTEREMPRESA"/>
      <sheetName val="LINEAS CDO."/>
      <sheetName val="BONOS INTERNACIONALES"/>
      <sheetName val="BONOS LOCAL"/>
      <sheetName val="RIESGO BANCARIO"/>
      <sheetName val="PTOS.BANCARIOS"/>
      <sheetName val="NEGOCIO FINANCIERO"/>
      <sheetName val="EvoluciónDeuda"/>
      <sheetName val="AMORT"/>
      <sheetName val="liquidez"/>
      <sheetName val="CUADRE DEUDA CON TERCEROS"/>
      <sheetName val="CUADRE GF CON TERCEROS "/>
      <sheetName val="Conciliacion"/>
      <sheetName val="Pagares"/>
      <sheetName val="INSTRUCTIVO CUADRE CONT-FIN"/>
      <sheetName val="VENCIMIENTOS"/>
      <sheetName val="AJUSTES IFRS"/>
      <sheetName val="HOJA CUADRE"/>
      <sheetName val="CUADRE GF CON TERCEROS"/>
      <sheetName val="CUADRE ENEL"/>
      <sheetName val="VENCIMIENTOSAJUSTES"/>
      <sheetName val="AJUSTESIFRSAJUSTES"/>
      <sheetName val="CUADREENELAJUSTES"/>
      <sheetName val="FCM"/>
      <sheetName val="DIAP RX-CMA-TOT"/>
      <sheetName val="ANIM"/>
      <sheetName val="Bce Brasil"/>
      <sheetName val="Efficiency"/>
      <sheetName val="XXXXXX0"/>
      <sheetName val="Icof"/>
      <sheetName val="Hoja1"/>
      <sheetName val="TABLAS"/>
      <sheetName val="Estres $ corrientes"/>
      <sheetName val="ER por Familias"/>
      <sheetName val="BLCE PESOS"/>
      <sheetName val="Precios de Nudo"/>
      <sheetName val="Datos12"/>
      <sheetName val="Impuestos Diferidos "/>
      <sheetName val="Datos del préstamo"/>
      <sheetName val="Balance General"/>
      <sheetName val="Estado de Resultado"/>
    </sheetNames>
    <sheetDataSet>
      <sheetData sheetId="0">
        <row r="4">
          <cell r="K4">
            <v>39051</v>
          </cell>
        </row>
      </sheetData>
      <sheetData sheetId="1"/>
      <sheetData sheetId="2"/>
      <sheetData sheetId="3" refreshError="1">
        <row r="4">
          <cell r="K4">
            <v>39051</v>
          </cell>
        </row>
        <row r="7">
          <cell r="K7">
            <v>527.69000000000005</v>
          </cell>
        </row>
        <row r="9">
          <cell r="K9">
            <v>1000000</v>
          </cell>
        </row>
        <row r="10">
          <cell r="K10">
            <v>18379.009999999998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B0"/>
      <sheetName val="AII-1"/>
      <sheetName val="B1"/>
      <sheetName val="T8"/>
      <sheetName val="AII-2 CM CPI"/>
      <sheetName val="AII-3 EDI"/>
      <sheetName val="AII-3.1"/>
      <sheetName val="AII-3.2"/>
      <sheetName val="AII-4 ID"/>
      <sheetName val="AII-4.1"/>
      <sheetName val="AII-5 Impt. Rta."/>
      <sheetName val="AII-5.1"/>
      <sheetName val="AII-5.3"/>
      <sheetName val="AII-6 Vacaciones"/>
      <sheetName val="AII-6.1"/>
      <sheetName val="AII-7 PIAS"/>
      <sheetName val="AII-7.1 CP"/>
      <sheetName val="AII-7.2 LP"/>
      <sheetName val="AII-8 Otras Prov."/>
      <sheetName val="AII-9 Leasing"/>
      <sheetName val="AII-9.1 Acreed CP"/>
      <sheetName val="AII-9.2 Acreed LP"/>
      <sheetName val="AII-9.3 Int. Dif CP"/>
      <sheetName val="AII-9.4 Int. Dif LP"/>
      <sheetName val="AII-10 Intereses activados"/>
      <sheetName val="AII-11 Activo Fijo"/>
      <sheetName val="AII-11.1 Act. Fijo Resumen"/>
      <sheetName val="AII-11.2  Auxiliar"/>
      <sheetName val="AII-12 Retasación tec."/>
      <sheetName val="AII-13 Gtos. y Ctos. Activados"/>
      <sheetName val="AII-13.6  Señaletica"/>
      <sheetName val="Señaleticas al 30-11-2005"/>
      <sheetName val="AII-14 C x C Disco Arg"/>
      <sheetName val="AII-15 PPM"/>
      <sheetName val="AII-15.1"/>
      <sheetName val="AII-16 I.E.R."/>
      <sheetName val="AII-16.1 I.E.R. Financ."/>
      <sheetName val="AII-16.1 a"/>
      <sheetName val="AII-16.2 IER Trib"/>
      <sheetName val="AII-16.3 Menor Valor"/>
      <sheetName val="AII-16.4 Mayor Valor"/>
      <sheetName val="AII-17 RLI Contribuciones"/>
      <sheetName val="E°R° al 30.11"/>
      <sheetName val="AII-17.1 Contr. d° cred"/>
      <sheetName val="AII-17.2 Contrib Pagadas"/>
      <sheetName val="AII-17.3 Ctas asociadas"/>
      <sheetName val="AII-18 Donaciones"/>
      <sheetName val="AII-19 Multas"/>
      <sheetName val="AII-19.1 Detalle Multas"/>
      <sheetName val="Datos12"/>
      <sheetName val="Prov. D&amp;S al 30.11.2005"/>
      <sheetName val="anexo01"/>
      <sheetName val="Bce Tributario  (2)"/>
      <sheetName val="Prov  y Cast"/>
      <sheetName val="Balance General"/>
      <sheetName val="Estado de Resultado"/>
    </sheetNames>
    <definedNames>
      <definedName name="Módulo2.imprimirlongterm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LE9912"/>
      <sheetName val="C11_9912"/>
      <sheetName val="Datos12"/>
      <sheetName val="Hoja1"/>
      <sheetName val="PPTO12"/>
      <sheetName val="Datos11"/>
      <sheetName val="AltBaj9912"/>
      <sheetName val="anexo01"/>
      <sheetName val="AI-7 Multas"/>
      <sheetName val="FCM"/>
      <sheetName val="Precios"/>
      <sheetName val="DIAP RX-CMA-TOT"/>
      <sheetName val="9912Dotación 7+5"/>
      <sheetName val="Proyecciones"/>
      <sheetName val="Bce Brasil"/>
      <sheetName val="TABLAS"/>
      <sheetName val="XXXXXX0"/>
      <sheetName val="Icof"/>
      <sheetName val="Gastos Administración"/>
      <sheetName val="Resumen Res. Consolidado con HM"/>
      <sheetName val="Tabla (3)"/>
      <sheetName val="PARAM"/>
      <sheetName val="Prov  y Cast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Amortiz Edeka 40 cuotas"/>
      <sheetName val="Inicio"/>
      <sheetName val="AI-7 Multas"/>
      <sheetName val="INFCOMPC"/>
      <sheetName val="Análisis 2001"/>
      <sheetName val="Total"/>
      <sheetName val="PRINT"/>
      <sheetName val="fmlsa-ee"/>
      <sheetName val="(A) RLI DEF AL 28.02.2002"/>
      <sheetName val="CLIENTE"/>
      <sheetName val="Datos12"/>
      <sheetName val="ANIM"/>
      <sheetName val="Precios"/>
      <sheetName val="Tributario_A25_1.1"/>
      <sheetName val="Prov  y Cast"/>
      <sheetName val="Base Datos"/>
      <sheetName val="Tabla"/>
      <sheetName val="BALANCE"/>
      <sheetName val="Sales and Volumes"/>
      <sheetName val="Det_AP"/>
      <sheetName val="Data Gráficos"/>
      <sheetName val="TODOS"/>
      <sheetName val="BLCE PESOS"/>
      <sheetName val="PROVI"/>
      <sheetName val="Monto a Cubrir"/>
      <sheetName val="BALANCE CLASIFICADO"/>
      <sheetName val="Deducc"/>
      <sheetName val="Gtovta"/>
      <sheetName val="Bce Tributario  (2)"/>
      <sheetName val="PLAN DE CUENTAS"/>
      <sheetName val="balancete"/>
      <sheetName val="InputArea"/>
      <sheetName val="Análisis_2001"/>
      <sheetName val="Tabla_Amortiz_Edeka_40_cuotas"/>
      <sheetName val="(A)_RLI_DEF_AL_28_02_2002"/>
      <sheetName val="BALANCE_CLASIFICADO"/>
      <sheetName val="Bce_Tributario__(2)"/>
      <sheetName val="DATOS"/>
      <sheetName val="Antecedentes del Cliente"/>
      <sheetName val="2001"/>
      <sheetName val="Act fijo tributario pehuenche"/>
      <sheetName val="CERRILLOS EXENTO"/>
      <sheetName val="AFEInt"/>
      <sheetName val="ALVXXL01"/>
      <sheetName val="Noviembre 2003"/>
      <sheetName val="res_camino"/>
      <sheetName val="CI e Bil"/>
      <sheetName val="FMLSA Agosto 2006"/>
      <sheetName val="Año 2006"/>
      <sheetName val="Rep. C.Monet."/>
      <sheetName val="Análisis_20011"/>
      <sheetName val="Tabla_Amortiz_Edeka_40_cuotas1"/>
      <sheetName val="(A)_RLI_DEF_AL_28_02_20021"/>
      <sheetName val="Data_Gráficos"/>
      <sheetName val="Sales_and_Volumes"/>
      <sheetName val="Monto_a_Cubrir"/>
      <sheetName val="PLAN_DE_CUENTAS"/>
      <sheetName val="BALANCE_CLASIFICADO1"/>
      <sheetName val="Bce_Tributario__(2)1"/>
      <sheetName val="BLCE_PESOS"/>
      <sheetName val="CI_e_Bil"/>
      <sheetName val="Act_fijo_tributario_pehuenche"/>
      <sheetName val="Antecedentes_del_Cliente"/>
      <sheetName val="Análisis_20012"/>
      <sheetName val="Tabla_Amortiz_Edeka_40_cuotas2"/>
      <sheetName val="(A)_RLI_DEF_AL_28_02_20022"/>
      <sheetName val="Data_Gráficos1"/>
      <sheetName val="Sales_and_Volumes1"/>
      <sheetName val="Monto_a_Cubrir1"/>
      <sheetName val="PLAN_DE_CUENTAS1"/>
      <sheetName val="BALANCE_CLASIFICADO2"/>
      <sheetName val="Bce_Tributario__(2)2"/>
      <sheetName val="BLCE_PESOS1"/>
      <sheetName val="CI_e_Bil1"/>
      <sheetName val="Act_fijo_tributario_pehuenche1"/>
      <sheetName val="Antecedentes_del_Cliente1"/>
      <sheetName val="Análisis_20013"/>
      <sheetName val="Tabla_Amortiz_Edeka_40_cuotas3"/>
      <sheetName val="(A)_RLI_DEF_AL_28_02_20023"/>
      <sheetName val="BALANCE_CLASIFICADO3"/>
      <sheetName val="Bce_Tributario__(2)3"/>
      <sheetName val="Análisis_20014"/>
      <sheetName val="Tabla_Amortiz_Edeka_40_cuotas4"/>
      <sheetName val="(A)_RLI_DEF_AL_28_02_20024"/>
      <sheetName val="BALANCE_CLASIFICADO4"/>
      <sheetName val="Bce_Tributario__(2)4"/>
      <sheetName val="Tabla_Amortiz_Edeka_40_cuotas5"/>
      <sheetName val="Análisis_20015"/>
      <sheetName val="(A)_RLI_DEF_AL_28_02_20025"/>
      <sheetName val="BALANCE_CLASIFICADO5"/>
      <sheetName val="Bce_Tributario__(2)5"/>
      <sheetName val="Tabla_Amortiz_Edeka_40_cuotas6"/>
      <sheetName val="Análisis_20016"/>
      <sheetName val="(A)_RLI_DEF_AL_28_02_20026"/>
      <sheetName val="BALANCE_CLASIFICADO6"/>
      <sheetName val="Bce_Tributario__(2)6"/>
      <sheetName val="Sales_and_Volumes2"/>
      <sheetName val="Data_Gráficos2"/>
      <sheetName val="Monto_a_Cubrir2"/>
      <sheetName val="NS1"/>
      <sheetName val="Notas_Viña"/>
      <sheetName val="122110_Software"/>
      <sheetName val="ajustes IFRS"/>
      <sheetName val="RLI AT 98"/>
      <sheetName val="DIC-97"/>
      <sheetName val="BC"/>
      <sheetName val="III-10"/>
      <sheetName val="Análisis_20017"/>
      <sheetName val="Tabla_Amortiz_Edeka_40_cuotas7"/>
      <sheetName val="BALANCE_CLASIFICADO7"/>
      <sheetName val="(A)_RLI_DEF_AL_28_02_20027"/>
      <sheetName val="Bce_Tributario__(2)7"/>
      <sheetName val="PLAN_DE_CUENTAS2"/>
      <sheetName val="Sales_and_Volumes3"/>
      <sheetName val="Data_Gráficos3"/>
      <sheetName val="Antecedentes_del_Cliente2"/>
      <sheetName val="Monto_a_Cubrir3"/>
      <sheetName val="BLCE_PESOS2"/>
      <sheetName val="FMLSA_Agosto_2006"/>
      <sheetName val="CERRILLOS_EXENTO"/>
      <sheetName val="Año_2006"/>
      <sheetName val="Act_fijo_tributario_pehuenche2"/>
      <sheetName val="Rep__C_Monet_"/>
      <sheetName val="CI_e_Bil2"/>
      <sheetName val="Noviembre_2003"/>
      <sheetName val="ajustes_IFRS"/>
      <sheetName val="RLI_AT_98"/>
      <sheetName val="AI-7_Multas"/>
      <sheetName val="ANEXOII"/>
      <sheetName val="Bod. Stgo. Oct."/>
      <sheetName val="Costos Unit. Nov. Mad."/>
      <sheetName val="Non-Statistical Sampling Master"/>
      <sheetName val="Two Step Revenue Testing Master"/>
      <sheetName val="Global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Bce Tributario "/>
      <sheetName val="Bce Tributario  (2)"/>
      <sheetName val="Hoja1"/>
      <sheetName val="Tabla Amortiz Edeka 40 cuotas"/>
      <sheetName val="DATOS"/>
      <sheetName val="Inicio"/>
      <sheetName val="Prov  y Cast"/>
      <sheetName val="HOJADECONSOLIDACIO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1 BCE-CLA"/>
      <sheetName val="2 EE-RR2003"/>
      <sheetName val="3 BCE-8-COL"/>
      <sheetName val="4 BCE EUR"/>
      <sheetName val="5 EE-RR EUR"/>
      <sheetName val="6 BCE $"/>
      <sheetName val="6-A EE-RR $"/>
      <sheetName val="6-A EE-RR 2002"/>
      <sheetName val="7 BCE M$ "/>
      <sheetName val="8 EE-RR $"/>
      <sheetName val="9 AVI BCE MM$"/>
      <sheetName val="10 AVI BCE MM$ Acum."/>
      <sheetName val="11 AVI EERR MM$"/>
      <sheetName val="12 AVI EERR MM$ Acum."/>
      <sheetName val="13 AVI BCE Th$ Acum"/>
      <sheetName val="14 AVI EERR Th$ Acum."/>
      <sheetName val="15 AVI EERR Th$"/>
      <sheetName val="16 AVI Para La Mano "/>
      <sheetName val="17 Mayor-Ing-Producto"/>
      <sheetName val="18 Var"/>
      <sheetName val="19 Com-POA EERR"/>
      <sheetName val="20 IMG AVI"/>
      <sheetName val="21 EE-RR REVISION"/>
      <sheetName val="22 Acta"/>
      <sheetName val="23 Analisis CM"/>
      <sheetName val="24 Inf. CM Plan "/>
      <sheetName val="25 GCL EERR"/>
      <sheetName val="26 AVI EERR POA Th$MM"/>
      <sheetName val="27 AVI EERR Total"/>
      <sheetName val="28 AVI EERR  Resumen"/>
      <sheetName val="30 BCE-CLA 2002"/>
      <sheetName val="31 EE-RR 2001"/>
      <sheetName val="32 Graficos"/>
      <sheetName val="33 Saldos"/>
      <sheetName val="34 K Trabajo"/>
      <sheetName val="35 Val act Fijo"/>
      <sheetName val="50 NOTA 11"/>
      <sheetName val="51 Nota 10"/>
      <sheetName val="52 CM"/>
      <sheetName val="53 CM hoja 1"/>
      <sheetName val="98 SIN Ajustes"/>
      <sheetName val="99 Validaciones"/>
      <sheetName val="Bce Tributario  (2)"/>
      <sheetName val="DATOS"/>
      <sheetName val="Act fijo tributario pehuenche"/>
      <sheetName val="Hoja1"/>
      <sheetName val="Período"/>
      <sheetName val="RLI AT 98"/>
      <sheetName val="CERRILLOS EXENTO"/>
      <sheetName val="Parámetros"/>
      <sheetName val="Informe CM Angel"/>
      <sheetName val="AI-0 RLI(cliente)"/>
      <sheetName val="Cuentas"/>
      <sheetName val="Empleados"/>
      <sheetName val="Listado de Personal"/>
      <sheetName val="Tabla Amortiz Edeka 40 cuotas"/>
      <sheetName val="ANIM"/>
      <sheetName val="Datos12"/>
      <sheetName val="HOJADECONSOLIDACION"/>
      <sheetName val="Estado de Resultado"/>
      <sheetName val="Inicio"/>
      <sheetName val="Oxide"/>
      <sheetName val="Bce"/>
      <sheetName val="Tabla %"/>
      <sheetName val="AI-3 Pat.Fin"/>
      <sheetName val="AI-2 Pat.Trib"/>
      <sheetName val="CLIENTE"/>
      <sheetName val="Emel"/>
      <sheetName val="PAGOSING MES"/>
      <sheetName val="Sch15 Guarantees"/>
      <sheetName val="FORN"/>
      <sheetName val="174"/>
      <sheetName val="Pasivos Otoñal"/>
      <sheetName val="Rep."/>
      <sheetName val="FMLSA Agosto 2006"/>
      <sheetName val="1_BCE-CLA"/>
      <sheetName val="2_EE-RR2003"/>
      <sheetName val="3_BCE-8-COL"/>
      <sheetName val="4_BCE_EUR"/>
      <sheetName val="5_EE-RR_EUR"/>
      <sheetName val="6_BCE_$"/>
      <sheetName val="6-A_EE-RR_$"/>
      <sheetName val="6-A_EE-RR_2002"/>
      <sheetName val="7_BCE_M$_"/>
      <sheetName val="8_EE-RR_$"/>
      <sheetName val="9_AVI_BCE_MM$"/>
      <sheetName val="10_AVI_BCE_MM$_Acum_"/>
      <sheetName val="11_AVI_EERR_MM$"/>
      <sheetName val="12_AVI_EERR_MM$_Acum_"/>
      <sheetName val="13_AVI_BCE_Th$_Acum"/>
      <sheetName val="14_AVI_EERR_Th$_Acum_"/>
      <sheetName val="15_AVI_EERR_Th$"/>
      <sheetName val="16_AVI_Para_La_Mano_"/>
      <sheetName val="17_Mayor-Ing-Producto"/>
      <sheetName val="18_Var"/>
      <sheetName val="19_Com-POA_EERR"/>
      <sheetName val="20_IMG_AVI"/>
      <sheetName val="21_EE-RR_REVISION"/>
      <sheetName val="22_Acta"/>
      <sheetName val="23_Analisis_CM"/>
      <sheetName val="24_Inf__CM_Plan_"/>
      <sheetName val="25_GCL_EERR"/>
      <sheetName val="26_AVI_EERR_POA_Th$MM"/>
      <sheetName val="27_AVI_EERR_Total"/>
      <sheetName val="28_AVI_EERR__Resumen"/>
      <sheetName val="30_BCE-CLA_2002"/>
      <sheetName val="31_EE-RR_2001"/>
      <sheetName val="32_Graficos"/>
      <sheetName val="33_Saldos"/>
      <sheetName val="34_K_Trabajo"/>
      <sheetName val="35_Val_act_Fijo"/>
      <sheetName val="50_NOTA_11"/>
      <sheetName val="51_Nota_10"/>
      <sheetName val="52_CM"/>
      <sheetName val="53_CM_hoja_1"/>
      <sheetName val="98_SIN_Ajustes"/>
      <sheetName val="99_Validaciones"/>
      <sheetName val="Bce_Tributario__(2)"/>
      <sheetName val="RLI_AT_98"/>
      <sheetName val="CERRILLOS_EXENTO"/>
      <sheetName val="Listado_de_Personal"/>
      <sheetName val="Informe_CM_Angel"/>
      <sheetName val="Tabla_Amortiz_Edeka_40_cuotas"/>
      <sheetName val="AI-0_RLI(cliente)"/>
      <sheetName val="Tabla_%"/>
      <sheetName val="Act_fijo_tributario_pehuenche"/>
      <sheetName val="Rep_"/>
      <sheetName val="AI-3_Pat_Fin"/>
      <sheetName val="AI-2_Pat_Trib"/>
      <sheetName val="Sch15_Guarantees"/>
      <sheetName val="PAGOSING_MES"/>
      <sheetName val="2 EE_RR2003"/>
      <sheetName val="Año 2006"/>
      <sheetName val="Controls"/>
      <sheetName val="Settings Area - Start Here"/>
      <sheetName val="ENTERPRISE Accounts"/>
      <sheetName val=""/>
      <sheetName val="parametros"/>
      <sheetName val="III-PL"/>
      <sheetName val="PORTADA"/>
      <sheetName val="RENTA"/>
      <sheetName val="Precios"/>
      <sheetName val="RTA.IMPON."/>
      <sheetName val="Final Funds Flow"/>
      <sheetName val="fmlsa-ee"/>
      <sheetName val="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Ctas. X C y P relac"/>
      <sheetName val="Inv. en Emp. Relacionada"/>
      <sheetName val="Efectos en Resultado EERR"/>
      <sheetName val="Interes Minoritario"/>
      <sheetName val="Dividendos por pagar"/>
      <sheetName val="Efecto Bonos Cerj"/>
      <sheetName val="otros ing. f. de explotac"/>
      <sheetName val="Activos pasivos"/>
      <sheetName val="Estado de Resultado2"/>
      <sheetName val="empresa"/>
      <sheetName val="Análisis"/>
      <sheetName val="ANIM"/>
      <sheetName val="#¡REF"/>
      <sheetName val="LBO"/>
      <sheetName val="Impuestos Diferidos "/>
      <sheetName val="2208001001"/>
      <sheetName val="Efficiency"/>
      <sheetName val=""/>
      <sheetName val="Consolidado Ch$ Chilectra 2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EERR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GAS11"/>
      <sheetName val="174"/>
      <sheetName val="2 EE-RR2003"/>
      <sheetName val="Listado de Personal"/>
      <sheetName val="Inicio Análisis Cuentas"/>
      <sheetName val="CERRILLOS EXENTO"/>
      <sheetName val="Bce"/>
      <sheetName val="Datos12"/>
      <sheetName val="Links"/>
      <sheetName val="Lead"/>
      <sheetName val="IVM102002"/>
      <sheetName val="XXXXXX0"/>
      <sheetName val="Icof"/>
      <sheetName val="anexo01"/>
      <sheetName val="Act fijo tributario pehuenche"/>
      <sheetName val="Tabla %"/>
      <sheetName val="FCM"/>
      <sheetName val="Bce Tributario  (2)"/>
      <sheetName val="DIAP RX-CMA-TOT"/>
      <sheetName val="Precios"/>
      <sheetName val="DATOS"/>
      <sheetName val="C11_9912"/>
      <sheetName val="AI-0 RLI(cliente)"/>
      <sheetName val="Actividades contador"/>
      <sheetName val="RENTA"/>
      <sheetName val="Hoja1"/>
      <sheetName val="Bce Brasil"/>
      <sheetName val="TABLAS"/>
      <sheetName val="CPM-BCSA-03"/>
      <sheetName val="Estado de Resultado"/>
      <sheetName val="Precios de Nudo"/>
      <sheetName val="Proveedores"/>
      <sheetName val="GRAL"/>
      <sheetName val="Sch15 Guarantees"/>
      <sheetName val="Total"/>
      <sheetName val="Final Funds Flow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"/>
      <sheetName val="LISA"/>
      <sheetName val="IFS"/>
      <sheetName val="Provisión (4)"/>
      <sheetName val="Asesoria RRHH"/>
      <sheetName val="ANIM"/>
      <sheetName val="Datos12"/>
      <sheetName val="anexo01"/>
      <sheetName val="empresa"/>
      <sheetName val="2 EE-RR2003"/>
      <sheetName val="C-ANEXAS"/>
      <sheetName val="Bce Tributario  (2)"/>
      <sheetName val="Datos"/>
      <sheetName val="TC UF"/>
      <sheetName val="NOTA ORIGEN DIFERIDOS"/>
      <sheetName val="Estructu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grama"/>
      <sheetName val="Perfiles"/>
      <sheetName val="Dotación DT&amp;D"/>
      <sheetName val="Fuente Real Dot. DT&amp;D"/>
      <sheetName val="Dotación DI&amp;C (2)"/>
      <sheetName val="Fuente Real Dot. DI&amp;C"/>
      <sheetName val="Dotación DG"/>
      <sheetName val="Fuente Real Dot. RR&amp;CC"/>
      <sheetName val="Ppto. 2003 Internos"/>
      <sheetName val="Fuente Real Dot. DG"/>
      <sheetName val="Ppto. 2003 Externos"/>
      <sheetName val="Plantila Int_Ext"/>
      <sheetName val="RRHH"/>
      <sheetName val="Hoja1"/>
      <sheetName val="Precios"/>
      <sheetName val="XXXXXX0"/>
      <sheetName val="Icof"/>
      <sheetName val="2 EE-RR2003"/>
      <sheetName val="Links"/>
      <sheetName val="Lead"/>
      <sheetName val="Asesoria RRHH"/>
      <sheetName val="ANIM"/>
      <sheetName val="TC UF"/>
      <sheetName val="Datos12"/>
      <sheetName val="Bce Tributario  (2)"/>
      <sheetName val="Tablas"/>
      <sheetName val="FCM"/>
      <sheetName val="anexo01"/>
      <sheetName val="Parámetros"/>
      <sheetName val="Pag.1"/>
      <sheetName val="DIAP RX-CMA-TOT"/>
      <sheetName val="IG mAs Oct 03"/>
      <sheetName val="Datos"/>
      <sheetName val="pólizas fabiola"/>
      <sheetName val="C-ANEXAS"/>
      <sheetName val="Param"/>
      <sheetName val="ESTUDIO_HOSP_PABELLONES_FILTRO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8 (2)"/>
      <sheetName val="T8"/>
      <sheetName val="3-1"/>
      <sheetName val="RLI"/>
      <sheetName val="CPTF"/>
      <sheetName val="CPTI"/>
      <sheetName val="Sheet1"/>
      <sheetName val="AI-2dif"/>
      <sheetName val="AI-3PIR"/>
      <sheetName val="AI-4 Am Fin"/>
      <sheetName val="AI-5 MTM"/>
      <sheetName val="AI-6 cierre"/>
      <sheetName val="AI-7 Dep"/>
      <sheetName val="AI-8 CIF"/>
      <sheetName val="AI-8-0"/>
      <sheetName val="AI-9 bajas"/>
      <sheetName val="AI-11 GR no afec"/>
      <sheetName val="AI-12vac"/>
      <sheetName val="AI-13 Pias"/>
      <sheetName val="AI-14 obs"/>
      <sheetName val="AI-15 serv"/>
      <sheetName val="AI-16 CIf gasto"/>
      <sheetName val="AI-17prest hab"/>
      <sheetName val="AI-18EDI"/>
      <sheetName val="AI-19 AM T"/>
      <sheetName val="AI-20pat"/>
      <sheetName val="AI-21 PPM"/>
      <sheetName val="AI-25"/>
      <sheetName val="Sheet2"/>
      <sheetName val="General Data"/>
      <sheetName val="Repeticiones"/>
      <sheetName val="PPM actualizados"/>
      <sheetName val="Precios"/>
      <sheetName val="D-REN02"/>
      <sheetName val="Pag.1"/>
      <sheetName val="Resultados"/>
      <sheetName val="Cliente"/>
      <sheetName val="ICE_C"/>
      <sheetName val="Dist. seguros total"/>
      <sheetName val="DATOS"/>
      <sheetName val="Calendari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LI 31,12.03"/>
      <sheetName val="FEFI Historico"/>
      <sheetName val="Anverso f-22"/>
      <sheetName val="FORM 22"/>
      <sheetName val="Balance 200512"/>
      <sheetName val="RLI 31.12.2005"/>
      <sheetName val="Tasa PPM 2005"/>
      <sheetName val="PPM actualizados"/>
      <sheetName val="CPT"/>
      <sheetName val="FUT al 31.12.05"/>
      <sheetName val="Papeles"/>
      <sheetName val="PPM"/>
      <sheetName val="DIVIDENDOS"/>
      <sheetName val="Impto Diferido "/>
      <sheetName val="Cta Complem. "/>
      <sheetName val="CM Fondo "/>
      <sheetName val="Activos en leasing"/>
      <sheetName val="Remodelaciones"/>
      <sheetName val="Amort Cheques caducados"/>
      <sheetName val="Bonos caducos"/>
      <sheetName val="Arriendo_Vehiculos"/>
      <sheetName val="Multas"/>
      <sheetName val="Credito Donaciones"/>
      <sheetName val="G.anticipados"/>
      <sheetName val="Impto Renta"/>
      <sheetName val="Precios"/>
      <sheetName val="Resultados"/>
      <sheetName val="Repeticiones"/>
      <sheetName val="Asesoria RRHH"/>
      <sheetName val="ANIM"/>
      <sheetName val="Bce Tributario  (2)"/>
      <sheetName val="Control"/>
      <sheetName val="Patrimonio US$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Sector"/>
      <sheetName val="Graficos Sector-País"/>
      <sheetName val="Detalle unid. negocios"/>
      <sheetName val="Físicos Electricos"/>
      <sheetName val="Físicos Gas"/>
      <sheetName val="Relacionadas"/>
      <sheetName val="Res. Ppal. Emp."/>
      <sheetName val="Argentina"/>
      <sheetName val="Datos Físicos"/>
      <sheetName val="2009p"/>
      <sheetName val="2008e"/>
      <sheetName val="2007"/>
      <sheetName val="Chilenizados"/>
      <sheetName val="UUN"/>
      <sheetName val="Datos Gráficos Utilidad"/>
      <sheetName val="Datos Fís. Elec. - P.1-4 (PRES)"/>
      <sheetName val="Datos Fís. Gas - P.3-4 (PRES)"/>
      <sheetName val="Argentina (PRES)"/>
      <sheetName val="Parámetros"/>
      <sheetName val="Explicaciones"/>
      <sheetName val="TA ARG GAAP US$"/>
      <sheetName val="Ctas_Ctes"/>
      <sheetName val="RLI"/>
      <sheetName val="Precios"/>
      <sheetName val="Hoja1"/>
      <sheetName val="Asesoria RRHH"/>
      <sheetName val="ANIM"/>
      <sheetName val="Dist. seguros total"/>
      <sheetName val="PPM actualizados"/>
      <sheetName val="General Data"/>
      <sheetName val="Cliente"/>
      <sheetName val="Datos12"/>
      <sheetName val="Resultados"/>
      <sheetName val="Prov  y Cast"/>
      <sheetName val="anexo01"/>
      <sheetName val="VENTAS"/>
      <sheetName val="DIAP RX-CMA-TOT"/>
      <sheetName val="ICE_C"/>
      <sheetName val="Dietas"/>
      <sheetName val="Mvmto prev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6">
          <cell r="B6">
            <v>2009</v>
          </cell>
        </row>
      </sheetData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E"/>
      <sheetName val="ICE_C"/>
      <sheetName val="ICE_N "/>
      <sheetName val="BLCE ICE04"/>
      <sheetName val="Precios"/>
      <sheetName val="1104001012"/>
      <sheetName val="VENTAS"/>
      <sheetName val="Dist. seguros total"/>
      <sheetName val="Parámetros"/>
      <sheetName val="Argentina"/>
      <sheetName val="Balance General"/>
      <sheetName val="Asesoria RRHH"/>
      <sheetName val="Prov  y Cast"/>
      <sheetName val="XXXXXX0"/>
      <sheetName val="Icof"/>
      <sheetName val="Pag.1"/>
      <sheetName val="Tickmarks"/>
      <sheetName val="Detalle EERR"/>
      <sheetName val="PPM actualizados"/>
      <sheetName val="ANIM"/>
      <sheetName val="Cliente"/>
      <sheetName val="CONSUMO"/>
      <sheetName val="Hoja1"/>
      <sheetName val="RLI"/>
      <sheetName val="Cover"/>
      <sheetName val="Dólar Observado"/>
      <sheetName val="Calendario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Detalle Apertura Inventario"/>
      <sheetName val="COPAGO ELECTRONICO"/>
      <sheetName val="ISAPRE NO ADM"/>
      <sheetName val="EERR "/>
      <sheetName val="Hoja8"/>
      <sheetName val="EERR 04.2012"/>
      <sheetName val="ISAPRE ADM"/>
      <sheetName val="COPAGO PAPEL"/>
      <sheetName val="DENTAL CAPITADO"/>
    </sheetNames>
    <sheetDataSet>
      <sheetData sheetId="0"/>
      <sheetData sheetId="1"/>
      <sheetData sheetId="2">
        <row r="1252">
          <cell r="Q1252">
            <v>1742220889</v>
          </cell>
        </row>
      </sheetData>
      <sheetData sheetId="3">
        <row r="15119">
          <cell r="R15119">
            <v>14454898143</v>
          </cell>
        </row>
      </sheetData>
      <sheetData sheetId="4"/>
      <sheetData sheetId="5"/>
      <sheetData sheetId="6"/>
      <sheetData sheetId="7">
        <row r="1572">
          <cell r="Q1572">
            <v>128957963</v>
          </cell>
        </row>
      </sheetData>
      <sheetData sheetId="8">
        <row r="16">
          <cell r="P16">
            <v>4549758</v>
          </cell>
        </row>
      </sheetData>
      <sheetData sheetId="9">
        <row r="19">
          <cell r="Q19">
            <v>15287385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Resultado"/>
      <sheetName val="Estado de Resultado (FECU)"/>
      <sheetName val="Balance General  Análisis"/>
      <sheetName val="Estado de Resultado Análisis"/>
      <sheetName val="BCE GRAL vs Flujo"/>
      <sheetName val="EERR vs Flujo"/>
      <sheetName val="Inversiones"/>
      <sheetName val="Interes Minoritario"/>
      <sheetName val="Ctas. X C y P Relac"/>
      <sheetName val="Efectos en Resultado EERR"/>
      <sheetName val="bt 64"/>
      <sheetName val="Asientos Balance"/>
      <sheetName val="Asientos Resultados"/>
      <sheetName val="ANEXO 39"/>
      <sheetName val="ANEXO 40"/>
      <sheetName val="Ajuste Imptos"/>
      <sheetName val="Impuestos"/>
      <sheetName val="Variación Balance General "/>
      <sheetName val="Variación Estado de Resultado"/>
      <sheetName val="otros ing. f. de explotac."/>
      <sheetName val="otros egr f. explotac."/>
      <sheetName val="Activos pasivos"/>
      <sheetName val="Estado de Resultado"/>
      <sheetName val="empresas"/>
      <sheetName val="Dist. seguros total"/>
      <sheetName val="Pag.1"/>
      <sheetName val="Argentina"/>
      <sheetName val="CONSUMO"/>
      <sheetName val="ICE_C"/>
      <sheetName val="I.Diferido 05 ISA"/>
      <sheetName val="Parámetros"/>
      <sheetName val="Cliente"/>
      <sheetName val="PPM actualizados"/>
      <sheetName val="Resultados"/>
      <sheetName val="BD"/>
    </sheetNames>
    <sheetDataSet>
      <sheetData sheetId="0" refreshError="1"/>
      <sheetData sheetId="1" refreshError="1">
        <row r="9">
          <cell r="C9" t="str">
            <v>SYNAPSIS CHILE LTDA.</v>
          </cell>
          <cell r="D9" t="str">
            <v>SYNAPSIS ARGENTINA LTDA.</v>
          </cell>
          <cell r="E9" t="str">
            <v>SYNAPSIS PERU LTDA.</v>
          </cell>
          <cell r="F9" t="str">
            <v>SYNAPSIS COLOMBIA LTDA.</v>
          </cell>
          <cell r="G9" t="str">
            <v>SYNAPSIS BRASIL LTDA.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Activo"/>
      <sheetName val="Pasivo"/>
      <sheetName val="EERR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Comparativo"/>
      <sheetName val="Impuesto"/>
      <sheetName val="Participaciones"/>
      <sheetName val="Activos Regulados"/>
      <sheetName val="Efectos en EERR"/>
      <sheetName val="Participaciones1"/>
      <sheetName val="Asientos Balance"/>
      <sheetName val="Asientos Resultados"/>
      <sheetName val="Cuadratura"/>
      <sheetName val="Análisis Mes"/>
      <sheetName val="Análisis Año"/>
      <sheetName val="Activos pasivos"/>
      <sheetName val="Estado de Resultado2"/>
      <sheetName val="Dist. seguros total"/>
      <sheetName val="Argentina"/>
      <sheetName val="CONSUMO"/>
      <sheetName val="Asesoria RRHH"/>
      <sheetName val="ICE_C"/>
      <sheetName val="Exámen de Patrim."/>
      <sheetName val="Parámetros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stitutoitf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nstitutoitf.cl/" TargetMode="External"/><Relationship Id="rId1" Type="http://schemas.openxmlformats.org/officeDocument/2006/relationships/hyperlink" Target="http://www.tributasimple.cl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DC67-FACA-48D1-A731-49F24E89D8AD}">
  <sheetPr codeName="Hoja4">
    <pageSetUpPr fitToPage="1"/>
  </sheetPr>
  <dimension ref="A1:AG128"/>
  <sheetViews>
    <sheetView showGridLines="0" view="pageBreakPreview" zoomScale="101" zoomScaleNormal="100" zoomScaleSheetLayoutView="100" zoomScalePageLayoutView="10" workbookViewId="0">
      <selection activeCell="AB2" sqref="AB2"/>
    </sheetView>
  </sheetViews>
  <sheetFormatPr baseColWidth="10" defaultColWidth="2.85546875" defaultRowHeight="12.2" customHeight="1" x14ac:dyDescent="0.25"/>
  <cols>
    <col min="1" max="1" width="0.85546875" style="9" customWidth="1"/>
    <col min="2" max="2" width="2.85546875" style="9" customWidth="1"/>
    <col min="3" max="3" width="5.140625" style="108" customWidth="1"/>
    <col min="4" max="4" width="4.42578125" style="9" bestFit="1" customWidth="1"/>
    <col min="5" max="5" width="7.42578125" style="9" customWidth="1"/>
    <col min="6" max="6" width="9" style="9" customWidth="1"/>
    <col min="7" max="7" width="3.5703125" style="9" bestFit="1" customWidth="1"/>
    <col min="8" max="8" width="5.140625" style="9" customWidth="1"/>
    <col min="9" max="9" width="3.5703125" style="9" bestFit="1" customWidth="1"/>
    <col min="10" max="10" width="4" style="9" customWidth="1"/>
    <col min="11" max="11" width="3.140625" style="9" customWidth="1"/>
    <col min="12" max="12" width="3.85546875" style="9" customWidth="1"/>
    <col min="13" max="13" width="5" style="9" customWidth="1"/>
    <col min="14" max="14" width="7.85546875" style="9" customWidth="1"/>
    <col min="15" max="15" width="3.42578125" style="9" customWidth="1"/>
    <col min="16" max="16" width="4.85546875" style="9" customWidth="1"/>
    <col min="17" max="17" width="13" style="109" customWidth="1"/>
    <col min="18" max="18" width="5.140625" style="109" customWidth="1"/>
    <col min="19" max="19" width="7.5703125" style="9" customWidth="1"/>
    <col min="20" max="20" width="4.85546875" style="9" customWidth="1"/>
    <col min="21" max="21" width="5" style="9" customWidth="1"/>
    <col min="22" max="22" width="6.5703125" style="9" customWidth="1"/>
    <col min="23" max="23" width="9.28515625" style="9" bestFit="1" customWidth="1"/>
    <col min="24" max="24" width="5" style="9" customWidth="1"/>
    <col min="25" max="25" width="3.85546875" style="9" customWidth="1"/>
    <col min="26" max="26" width="11.85546875" style="9" bestFit="1" customWidth="1"/>
    <col min="27" max="27" width="4.140625" style="110" customWidth="1"/>
    <col min="28" max="28" width="18.5703125" style="128" customWidth="1"/>
    <col min="29" max="29" width="2.140625" style="109" bestFit="1" customWidth="1"/>
    <col min="30" max="30" width="2.140625" style="111" customWidth="1"/>
    <col min="31" max="32" width="2.85546875" style="9"/>
    <col min="33" max="33" width="0" style="9" hidden="1" customWidth="1"/>
    <col min="34" max="16384" width="2.85546875" style="9"/>
  </cols>
  <sheetData>
    <row r="1" spans="2:33" s="2" customFormat="1" ht="20.100000000000001" customHeight="1" x14ac:dyDescent="0.25">
      <c r="C1" s="1"/>
      <c r="D1" s="1"/>
      <c r="E1" s="1"/>
      <c r="F1" s="1"/>
      <c r="H1" s="546"/>
      <c r="J1" s="209" t="s">
        <v>225</v>
      </c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1"/>
      <c r="AC1" s="3"/>
      <c r="AD1" s="4"/>
    </row>
    <row r="2" spans="2:33" s="2" customFormat="1" ht="15" customHeight="1" x14ac:dyDescent="0.25">
      <c r="B2" s="1"/>
      <c r="C2" s="1"/>
      <c r="D2" s="1"/>
      <c r="E2" s="1"/>
      <c r="F2" s="1"/>
      <c r="G2" s="546"/>
      <c r="H2" s="546"/>
      <c r="I2" s="546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B2" s="547" t="s">
        <v>228</v>
      </c>
      <c r="AD2" s="5"/>
    </row>
    <row r="3" spans="2:33" ht="14.1" customHeight="1" x14ac:dyDescent="0.25">
      <c r="C3" s="7"/>
      <c r="D3" s="6"/>
      <c r="E3" s="6"/>
      <c r="F3" s="6"/>
      <c r="G3" s="6"/>
      <c r="H3" s="6"/>
      <c r="I3" s="6"/>
      <c r="J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210"/>
      <c r="AB3" s="210"/>
      <c r="AC3" s="6"/>
      <c r="AD3" s="8"/>
    </row>
    <row r="4" spans="2:33" ht="11.25" customHeight="1" x14ac:dyDescent="0.25">
      <c r="B4" s="187"/>
      <c r="C4" s="7"/>
      <c r="D4" s="6"/>
      <c r="E4" s="6"/>
      <c r="F4" s="6"/>
      <c r="G4" s="6"/>
      <c r="H4" s="6"/>
      <c r="I4" s="6"/>
      <c r="J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10"/>
      <c r="AB4" s="210"/>
      <c r="AC4" s="6"/>
      <c r="AD4" s="8"/>
    </row>
    <row r="5" spans="2:33" ht="11.25" customHeight="1" x14ac:dyDescent="0.25">
      <c r="B5" s="187"/>
      <c r="C5" s="215" t="s">
        <v>229</v>
      </c>
      <c r="D5" s="216"/>
      <c r="E5" s="216"/>
      <c r="F5" s="559" t="s">
        <v>230</v>
      </c>
      <c r="G5" s="561"/>
      <c r="H5" s="559" t="s">
        <v>231</v>
      </c>
      <c r="I5" s="21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08"/>
      <c r="AB5" s="208"/>
      <c r="AC5" s="6"/>
      <c r="AD5" s="8"/>
    </row>
    <row r="6" spans="2:33" ht="11.25" customHeight="1" x14ac:dyDescent="0.25">
      <c r="B6" s="187"/>
      <c r="C6" s="548">
        <v>15</v>
      </c>
      <c r="D6" s="11" t="s">
        <v>232</v>
      </c>
      <c r="E6" s="558" t="s">
        <v>233</v>
      </c>
      <c r="F6" s="560">
        <v>3</v>
      </c>
      <c r="G6" s="562"/>
      <c r="H6" s="548">
        <v>7</v>
      </c>
      <c r="I6" s="28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08"/>
      <c r="AB6" s="208"/>
      <c r="AC6" s="6"/>
      <c r="AD6" s="8"/>
    </row>
    <row r="7" spans="2:33" ht="11.25" customHeight="1" x14ac:dyDescent="0.25">
      <c r="B7" s="187"/>
      <c r="C7" s="549"/>
      <c r="D7" s="553"/>
      <c r="E7" s="553"/>
      <c r="F7" s="560"/>
      <c r="G7" s="562"/>
      <c r="H7" s="549"/>
      <c r="I7" s="287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208"/>
      <c r="AB7" s="208"/>
      <c r="AC7" s="6"/>
      <c r="AD7" s="8"/>
    </row>
    <row r="8" spans="2:33" ht="11.25" customHeight="1" x14ac:dyDescent="0.25">
      <c r="B8" s="18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208"/>
      <c r="AB8" s="208"/>
      <c r="AC8" s="6"/>
      <c r="AD8" s="8"/>
    </row>
    <row r="9" spans="2:33" ht="11.25" customHeight="1" x14ac:dyDescent="0.25">
      <c r="B9" s="557"/>
      <c r="C9" s="11">
        <v>1</v>
      </c>
      <c r="D9" s="550" t="s">
        <v>126</v>
      </c>
      <c r="E9" s="551"/>
      <c r="F9" s="551"/>
      <c r="G9" s="551"/>
      <c r="H9" s="551"/>
      <c r="I9" s="552"/>
      <c r="J9" s="11">
        <v>2</v>
      </c>
      <c r="K9" s="550" t="s">
        <v>127</v>
      </c>
      <c r="L9" s="551"/>
      <c r="M9" s="551"/>
      <c r="N9" s="551"/>
      <c r="O9" s="551"/>
      <c r="P9" s="11">
        <v>5</v>
      </c>
      <c r="Q9" s="550" t="s">
        <v>128</v>
      </c>
      <c r="R9" s="551"/>
      <c r="S9" s="551"/>
      <c r="T9" s="551"/>
      <c r="U9" s="551"/>
      <c r="V9" s="6"/>
      <c r="W9" s="6"/>
      <c r="X9" s="6"/>
      <c r="Y9" s="6"/>
      <c r="Z9" s="6"/>
      <c r="AA9" s="208"/>
      <c r="AB9" s="208"/>
      <c r="AC9" s="6"/>
      <c r="AD9" s="8"/>
    </row>
    <row r="10" spans="2:33" ht="11.25" customHeight="1" x14ac:dyDescent="0.25">
      <c r="B10" s="187"/>
      <c r="C10" s="554"/>
      <c r="D10" s="555"/>
      <c r="E10" s="555"/>
      <c r="F10" s="555"/>
      <c r="G10" s="555"/>
      <c r="H10" s="556"/>
      <c r="I10" s="553"/>
      <c r="J10" s="554"/>
      <c r="K10" s="555"/>
      <c r="L10" s="555"/>
      <c r="M10" s="555"/>
      <c r="N10" s="555"/>
      <c r="O10" s="556"/>
      <c r="P10" s="554"/>
      <c r="Q10" s="555"/>
      <c r="R10" s="555"/>
      <c r="S10" s="555"/>
      <c r="T10" s="555"/>
      <c r="U10" s="556"/>
      <c r="V10" s="6"/>
      <c r="W10" s="6"/>
      <c r="X10" s="6"/>
      <c r="Y10" s="6"/>
      <c r="Z10" s="6"/>
      <c r="AA10" s="208"/>
      <c r="AB10" s="208"/>
      <c r="AC10" s="6"/>
      <c r="AD10" s="8"/>
    </row>
    <row r="11" spans="2:33" ht="11.25" customHeight="1" x14ac:dyDescent="0.25">
      <c r="B11" s="187"/>
      <c r="C11" s="7"/>
      <c r="D11" s="6"/>
      <c r="E11" s="6"/>
      <c r="F11" s="6"/>
      <c r="G11" s="6"/>
      <c r="H11" s="6"/>
      <c r="I11" s="6"/>
      <c r="J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208"/>
      <c r="AB11" s="208"/>
      <c r="AC11" s="6"/>
      <c r="AD11" s="8"/>
    </row>
    <row r="12" spans="2:33" ht="11.25" x14ac:dyDescent="0.25">
      <c r="B12" s="213" t="s">
        <v>0</v>
      </c>
      <c r="C12" s="215" t="s">
        <v>1</v>
      </c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7"/>
      <c r="T12" s="218" t="s">
        <v>2</v>
      </c>
      <c r="U12" s="218"/>
      <c r="V12" s="218"/>
      <c r="W12" s="218"/>
      <c r="X12" s="218"/>
      <c r="Y12" s="218"/>
      <c r="Z12" s="218"/>
      <c r="AA12" s="218" t="s">
        <v>3</v>
      </c>
      <c r="AB12" s="218"/>
      <c r="AC12" s="219"/>
      <c r="AD12" s="10"/>
    </row>
    <row r="13" spans="2:33" ht="12.95" customHeight="1" x14ac:dyDescent="0.25">
      <c r="B13" s="213"/>
      <c r="C13" s="11">
        <v>1</v>
      </c>
      <c r="D13" s="220" t="s">
        <v>4</v>
      </c>
      <c r="E13" s="223" t="s">
        <v>5</v>
      </c>
      <c r="F13" s="226" t="s">
        <v>6</v>
      </c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12">
        <v>585</v>
      </c>
      <c r="U13" s="227"/>
      <c r="V13" s="228"/>
      <c r="W13" s="228"/>
      <c r="X13" s="228"/>
      <c r="Y13" s="228"/>
      <c r="Z13" s="229"/>
      <c r="AA13" s="12">
        <v>20</v>
      </c>
      <c r="AB13" s="227"/>
      <c r="AC13" s="230"/>
      <c r="AD13" s="13">
        <f>+IF(AG13&gt;0,1,0)</f>
        <v>0</v>
      </c>
      <c r="AG13" s="188">
        <f>+AB13+U13</f>
        <v>0</v>
      </c>
    </row>
    <row r="14" spans="2:33" ht="12.95" customHeight="1" x14ac:dyDescent="0.25">
      <c r="B14" s="213"/>
      <c r="C14" s="11">
        <v>2</v>
      </c>
      <c r="D14" s="221"/>
      <c r="E14" s="224"/>
      <c r="F14" s="226" t="s">
        <v>7</v>
      </c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12">
        <v>586</v>
      </c>
      <c r="U14" s="227"/>
      <c r="V14" s="228"/>
      <c r="W14" s="228"/>
      <c r="X14" s="228"/>
      <c r="Y14" s="228"/>
      <c r="Z14" s="229"/>
      <c r="AA14" s="12">
        <v>142</v>
      </c>
      <c r="AB14" s="227"/>
      <c r="AC14" s="230"/>
      <c r="AD14" s="13">
        <f t="shared" ref="AD14:AD38" si="0">+IF(AG14&gt;0,1,0)</f>
        <v>0</v>
      </c>
      <c r="AG14" s="188">
        <f t="shared" ref="AG14:AG30" si="1">+AB14+U14</f>
        <v>0</v>
      </c>
    </row>
    <row r="15" spans="2:33" ht="12.95" customHeight="1" x14ac:dyDescent="0.25">
      <c r="B15" s="213"/>
      <c r="C15" s="11">
        <v>3</v>
      </c>
      <c r="D15" s="221"/>
      <c r="E15" s="224"/>
      <c r="F15" s="226" t="s">
        <v>8</v>
      </c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12">
        <v>731</v>
      </c>
      <c r="U15" s="227"/>
      <c r="V15" s="228"/>
      <c r="W15" s="228"/>
      <c r="X15" s="228"/>
      <c r="Y15" s="228"/>
      <c r="Z15" s="229"/>
      <c r="AA15" s="12">
        <v>732</v>
      </c>
      <c r="AB15" s="227"/>
      <c r="AC15" s="230"/>
      <c r="AD15" s="13">
        <f t="shared" si="0"/>
        <v>0</v>
      </c>
      <c r="AG15" s="188">
        <f t="shared" si="1"/>
        <v>0</v>
      </c>
    </row>
    <row r="16" spans="2:33" ht="12.95" customHeight="1" x14ac:dyDescent="0.25">
      <c r="B16" s="213"/>
      <c r="C16" s="11">
        <v>4</v>
      </c>
      <c r="D16" s="221"/>
      <c r="E16" s="224"/>
      <c r="F16" s="226" t="s">
        <v>9</v>
      </c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12">
        <v>714</v>
      </c>
      <c r="U16" s="227"/>
      <c r="V16" s="228"/>
      <c r="W16" s="228"/>
      <c r="X16" s="228"/>
      <c r="Y16" s="228"/>
      <c r="Z16" s="229"/>
      <c r="AA16" s="12">
        <v>715</v>
      </c>
      <c r="AB16" s="227"/>
      <c r="AC16" s="230"/>
      <c r="AD16" s="13">
        <f t="shared" si="0"/>
        <v>0</v>
      </c>
      <c r="AG16" s="188">
        <f t="shared" si="1"/>
        <v>0</v>
      </c>
    </row>
    <row r="17" spans="1:33" ht="12.95" customHeight="1" x14ac:dyDescent="0.25">
      <c r="B17" s="213"/>
      <c r="C17" s="11">
        <v>5</v>
      </c>
      <c r="D17" s="221"/>
      <c r="E17" s="224"/>
      <c r="F17" s="231" t="s">
        <v>10</v>
      </c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3"/>
      <c r="T17" s="12">
        <v>515</v>
      </c>
      <c r="U17" s="227"/>
      <c r="V17" s="228"/>
      <c r="W17" s="228"/>
      <c r="X17" s="228"/>
      <c r="Y17" s="228"/>
      <c r="Z17" s="229"/>
      <c r="AA17" s="12">
        <v>587</v>
      </c>
      <c r="AB17" s="227"/>
      <c r="AC17" s="230"/>
      <c r="AD17" s="13">
        <f t="shared" si="0"/>
        <v>0</v>
      </c>
      <c r="AG17" s="188">
        <f t="shared" si="1"/>
        <v>0</v>
      </c>
    </row>
    <row r="18" spans="1:33" ht="12.95" customHeight="1" x14ac:dyDescent="0.25">
      <c r="B18" s="213"/>
      <c r="C18" s="11">
        <v>6</v>
      </c>
      <c r="D18" s="221"/>
      <c r="E18" s="225"/>
      <c r="F18" s="234" t="s">
        <v>11</v>
      </c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12">
        <v>720</v>
      </c>
      <c r="AB18" s="227"/>
      <c r="AC18" s="230"/>
      <c r="AD18" s="13">
        <f t="shared" ref="AD18" si="2">+IF(AG18&gt;0,1,0)</f>
        <v>0</v>
      </c>
      <c r="AG18" s="188">
        <f t="shared" ref="AG18" si="3">+AB18+U18</f>
        <v>0</v>
      </c>
    </row>
    <row r="19" spans="1:33" ht="12.95" customHeight="1" x14ac:dyDescent="0.25">
      <c r="B19" s="213"/>
      <c r="C19" s="14"/>
      <c r="D19" s="221"/>
      <c r="E19" s="14"/>
      <c r="F19" s="235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7"/>
      <c r="T19" s="238" t="s">
        <v>2</v>
      </c>
      <c r="U19" s="238"/>
      <c r="V19" s="238"/>
      <c r="W19" s="238"/>
      <c r="X19" s="238"/>
      <c r="Y19" s="238"/>
      <c r="Z19" s="238"/>
      <c r="AA19" s="238" t="s">
        <v>12</v>
      </c>
      <c r="AB19" s="238"/>
      <c r="AC19" s="239"/>
      <c r="AD19" s="13"/>
      <c r="AG19" s="188">
        <f t="shared" si="1"/>
        <v>0</v>
      </c>
    </row>
    <row r="20" spans="1:33" ht="12.95" customHeight="1" x14ac:dyDescent="0.25">
      <c r="B20" s="213"/>
      <c r="C20" s="11">
        <v>7</v>
      </c>
      <c r="D20" s="221"/>
      <c r="E20" s="220" t="s">
        <v>13</v>
      </c>
      <c r="F20" s="226" t="s">
        <v>14</v>
      </c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12">
        <v>503</v>
      </c>
      <c r="U20" s="227"/>
      <c r="V20" s="228"/>
      <c r="W20" s="228"/>
      <c r="X20" s="228"/>
      <c r="Y20" s="228"/>
      <c r="Z20" s="229"/>
      <c r="AA20" s="12">
        <v>502</v>
      </c>
      <c r="AB20" s="190"/>
      <c r="AC20" s="15" t="s">
        <v>15</v>
      </c>
      <c r="AD20" s="13">
        <f t="shared" si="0"/>
        <v>0</v>
      </c>
      <c r="AG20" s="188">
        <f t="shared" si="1"/>
        <v>0</v>
      </c>
    </row>
    <row r="21" spans="1:33" ht="12.95" customHeight="1" x14ac:dyDescent="0.25">
      <c r="B21" s="213"/>
      <c r="C21" s="11">
        <v>8</v>
      </c>
      <c r="D21" s="221"/>
      <c r="E21" s="221"/>
      <c r="F21" s="240" t="s">
        <v>16</v>
      </c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2"/>
      <c r="T21" s="12">
        <v>763</v>
      </c>
      <c r="U21" s="227"/>
      <c r="V21" s="228"/>
      <c r="W21" s="228"/>
      <c r="X21" s="228"/>
      <c r="Y21" s="228"/>
      <c r="Z21" s="229"/>
      <c r="AA21" s="12">
        <v>764</v>
      </c>
      <c r="AB21" s="190"/>
      <c r="AC21" s="15" t="s">
        <v>15</v>
      </c>
      <c r="AD21" s="13">
        <f t="shared" si="0"/>
        <v>0</v>
      </c>
      <c r="AG21" s="188">
        <f t="shared" si="1"/>
        <v>0</v>
      </c>
    </row>
    <row r="22" spans="1:33" ht="12.95" customHeight="1" x14ac:dyDescent="0.25">
      <c r="B22" s="213"/>
      <c r="C22" s="11">
        <v>9</v>
      </c>
      <c r="D22" s="221"/>
      <c r="E22" s="221"/>
      <c r="F22" s="240" t="s">
        <v>17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2"/>
      <c r="T22" s="12">
        <v>716</v>
      </c>
      <c r="U22" s="243"/>
      <c r="V22" s="244"/>
      <c r="W22" s="244"/>
      <c r="X22" s="244"/>
      <c r="Y22" s="244"/>
      <c r="Z22" s="245"/>
      <c r="AA22" s="12">
        <v>717</v>
      </c>
      <c r="AB22" s="190"/>
      <c r="AC22" s="15" t="s">
        <v>15</v>
      </c>
      <c r="AD22" s="13">
        <f t="shared" si="0"/>
        <v>0</v>
      </c>
      <c r="AG22" s="188">
        <f t="shared" si="1"/>
        <v>0</v>
      </c>
    </row>
    <row r="23" spans="1:33" ht="12.95" customHeight="1" x14ac:dyDescent="0.25">
      <c r="B23" s="213"/>
      <c r="C23" s="11">
        <v>10</v>
      </c>
      <c r="D23" s="221"/>
      <c r="E23" s="221"/>
      <c r="F23" s="240" t="s">
        <v>18</v>
      </c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2"/>
      <c r="T23" s="12">
        <v>110</v>
      </c>
      <c r="U23" s="227"/>
      <c r="V23" s="228"/>
      <c r="W23" s="228"/>
      <c r="X23" s="228"/>
      <c r="Y23" s="228"/>
      <c r="Z23" s="229"/>
      <c r="AA23" s="12">
        <v>111</v>
      </c>
      <c r="AB23" s="190"/>
      <c r="AC23" s="15" t="s">
        <v>15</v>
      </c>
      <c r="AD23" s="13">
        <f t="shared" si="0"/>
        <v>0</v>
      </c>
      <c r="AG23" s="188">
        <f t="shared" si="1"/>
        <v>0</v>
      </c>
    </row>
    <row r="24" spans="1:33" ht="12.95" customHeight="1" x14ac:dyDescent="0.25">
      <c r="B24" s="213"/>
      <c r="C24" s="11">
        <v>11</v>
      </c>
      <c r="D24" s="221"/>
      <c r="E24" s="221"/>
      <c r="F24" s="240" t="s">
        <v>19</v>
      </c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2"/>
      <c r="T24" s="12">
        <v>758</v>
      </c>
      <c r="U24" s="227"/>
      <c r="V24" s="228"/>
      <c r="W24" s="228"/>
      <c r="X24" s="228"/>
      <c r="Y24" s="228"/>
      <c r="Z24" s="229"/>
      <c r="AA24" s="12">
        <v>759</v>
      </c>
      <c r="AB24" s="190"/>
      <c r="AC24" s="15" t="s">
        <v>15</v>
      </c>
      <c r="AD24" s="13">
        <f t="shared" si="0"/>
        <v>0</v>
      </c>
      <c r="AG24" s="188">
        <f t="shared" si="1"/>
        <v>0</v>
      </c>
    </row>
    <row r="25" spans="1:33" s="6" customFormat="1" ht="12.95" customHeight="1" x14ac:dyDescent="0.25">
      <c r="A25" s="9"/>
      <c r="B25" s="213"/>
      <c r="C25" s="11">
        <v>12</v>
      </c>
      <c r="D25" s="221"/>
      <c r="E25" s="221"/>
      <c r="F25" s="240" t="s">
        <v>20</v>
      </c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2"/>
      <c r="T25" s="12">
        <v>512</v>
      </c>
      <c r="U25" s="243"/>
      <c r="V25" s="244"/>
      <c r="W25" s="244"/>
      <c r="X25" s="244"/>
      <c r="Y25" s="244"/>
      <c r="Z25" s="245"/>
      <c r="AA25" s="12">
        <v>513</v>
      </c>
      <c r="AB25" s="190"/>
      <c r="AC25" s="15" t="s">
        <v>15</v>
      </c>
      <c r="AD25" s="13">
        <f t="shared" si="0"/>
        <v>0</v>
      </c>
      <c r="AG25" s="188">
        <f t="shared" si="1"/>
        <v>0</v>
      </c>
    </row>
    <row r="26" spans="1:33" s="6" customFormat="1" ht="12.95" customHeight="1" x14ac:dyDescent="0.25">
      <c r="A26" s="9"/>
      <c r="B26" s="213"/>
      <c r="C26" s="11">
        <v>13</v>
      </c>
      <c r="D26" s="221"/>
      <c r="E26" s="221"/>
      <c r="F26" s="240" t="s">
        <v>21</v>
      </c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2"/>
      <c r="T26" s="12">
        <v>509</v>
      </c>
      <c r="U26" s="227"/>
      <c r="V26" s="228"/>
      <c r="W26" s="228"/>
      <c r="X26" s="228"/>
      <c r="Y26" s="228"/>
      <c r="Z26" s="229"/>
      <c r="AA26" s="12">
        <v>510</v>
      </c>
      <c r="AB26" s="190"/>
      <c r="AC26" s="15" t="s">
        <v>22</v>
      </c>
      <c r="AD26" s="13">
        <f t="shared" si="0"/>
        <v>0</v>
      </c>
      <c r="AG26" s="188">
        <f t="shared" si="1"/>
        <v>0</v>
      </c>
    </row>
    <row r="27" spans="1:33" s="6" customFormat="1" ht="12.95" customHeight="1" x14ac:dyDescent="0.25">
      <c r="A27" s="9"/>
      <c r="B27" s="213"/>
      <c r="C27" s="11">
        <v>14</v>
      </c>
      <c r="D27" s="221"/>
      <c r="E27" s="221"/>
      <c r="F27" s="240" t="s">
        <v>23</v>
      </c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2"/>
      <c r="T27" s="12">
        <v>708</v>
      </c>
      <c r="U27" s="227"/>
      <c r="V27" s="228"/>
      <c r="W27" s="228"/>
      <c r="X27" s="228"/>
      <c r="Y27" s="228"/>
      <c r="Z27" s="229"/>
      <c r="AA27" s="12">
        <v>709</v>
      </c>
      <c r="AB27" s="190"/>
      <c r="AC27" s="15" t="s">
        <v>22</v>
      </c>
      <c r="AD27" s="13">
        <f t="shared" si="0"/>
        <v>0</v>
      </c>
      <c r="AG27" s="188">
        <f t="shared" si="1"/>
        <v>0</v>
      </c>
    </row>
    <row r="28" spans="1:33" s="6" customFormat="1" ht="12.95" customHeight="1" x14ac:dyDescent="0.25">
      <c r="A28" s="9"/>
      <c r="B28" s="213"/>
      <c r="C28" s="11">
        <v>15</v>
      </c>
      <c r="D28" s="221"/>
      <c r="E28" s="221"/>
      <c r="F28" s="240" t="s">
        <v>24</v>
      </c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2"/>
      <c r="T28" s="12">
        <v>733</v>
      </c>
      <c r="U28" s="227"/>
      <c r="V28" s="228"/>
      <c r="W28" s="228"/>
      <c r="X28" s="228"/>
      <c r="Y28" s="228"/>
      <c r="Z28" s="229"/>
      <c r="AA28" s="12">
        <v>734</v>
      </c>
      <c r="AB28" s="190"/>
      <c r="AC28" s="15" t="s">
        <v>22</v>
      </c>
      <c r="AD28" s="13">
        <f t="shared" si="0"/>
        <v>0</v>
      </c>
      <c r="AG28" s="188">
        <f t="shared" si="1"/>
        <v>0</v>
      </c>
    </row>
    <row r="29" spans="1:33" s="6" customFormat="1" ht="15" customHeight="1" x14ac:dyDescent="0.25">
      <c r="A29" s="9"/>
      <c r="B29" s="213"/>
      <c r="C29" s="11">
        <v>16</v>
      </c>
      <c r="D29" s="221"/>
      <c r="E29" s="221"/>
      <c r="F29" s="240" t="s">
        <v>25</v>
      </c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2"/>
      <c r="T29" s="12">
        <v>516</v>
      </c>
      <c r="U29" s="227"/>
      <c r="V29" s="228"/>
      <c r="W29" s="228"/>
      <c r="X29" s="228"/>
      <c r="Y29" s="228"/>
      <c r="Z29" s="229"/>
      <c r="AA29" s="12">
        <v>517</v>
      </c>
      <c r="AB29" s="190"/>
      <c r="AC29" s="15" t="s">
        <v>15</v>
      </c>
      <c r="AD29" s="13">
        <f t="shared" si="0"/>
        <v>0</v>
      </c>
      <c r="AG29" s="188">
        <f t="shared" si="1"/>
        <v>0</v>
      </c>
    </row>
    <row r="30" spans="1:33" s="6" customFormat="1" ht="12.95" customHeight="1" x14ac:dyDescent="0.25">
      <c r="A30" s="9"/>
      <c r="B30" s="213"/>
      <c r="C30" s="11">
        <v>17</v>
      </c>
      <c r="D30" s="222"/>
      <c r="E30" s="222"/>
      <c r="F30" s="240" t="s">
        <v>26</v>
      </c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2"/>
      <c r="T30" s="12">
        <v>500</v>
      </c>
      <c r="U30" s="227"/>
      <c r="V30" s="228"/>
      <c r="W30" s="228"/>
      <c r="X30" s="228"/>
      <c r="Y30" s="228"/>
      <c r="Z30" s="229"/>
      <c r="AA30" s="12">
        <v>501</v>
      </c>
      <c r="AB30" s="190"/>
      <c r="AC30" s="15" t="s">
        <v>15</v>
      </c>
      <c r="AD30" s="13">
        <f t="shared" si="0"/>
        <v>0</v>
      </c>
      <c r="AG30" s="188">
        <f t="shared" si="1"/>
        <v>0</v>
      </c>
    </row>
    <row r="31" spans="1:33" s="6" customFormat="1" ht="12.95" customHeight="1" x14ac:dyDescent="0.25">
      <c r="A31" s="9"/>
      <c r="B31" s="213"/>
      <c r="C31" s="11">
        <v>18</v>
      </c>
      <c r="D31" s="246" t="s">
        <v>27</v>
      </c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12">
        <v>154</v>
      </c>
      <c r="AB31" s="190"/>
      <c r="AC31" s="15" t="s">
        <v>15</v>
      </c>
      <c r="AD31" s="13">
        <f t="shared" si="0"/>
        <v>0</v>
      </c>
      <c r="AG31" s="188">
        <f>+AB31</f>
        <v>0</v>
      </c>
    </row>
    <row r="32" spans="1:33" s="6" customFormat="1" ht="12.95" customHeight="1" x14ac:dyDescent="0.25">
      <c r="A32" s="9"/>
      <c r="B32" s="213"/>
      <c r="C32" s="11">
        <v>19</v>
      </c>
      <c r="D32" s="246" t="s">
        <v>28</v>
      </c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12">
        <v>518</v>
      </c>
      <c r="AB32" s="190"/>
      <c r="AC32" s="15" t="s">
        <v>15</v>
      </c>
      <c r="AD32" s="13">
        <f t="shared" si="0"/>
        <v>0</v>
      </c>
      <c r="AG32" s="188">
        <f t="shared" ref="AG32:AG36" si="4">+AB32</f>
        <v>0</v>
      </c>
    </row>
    <row r="33" spans="1:33" s="6" customFormat="1" ht="12.95" customHeight="1" x14ac:dyDescent="0.25">
      <c r="A33" s="9"/>
      <c r="B33" s="213"/>
      <c r="C33" s="11">
        <v>20</v>
      </c>
      <c r="D33" s="246" t="s">
        <v>29</v>
      </c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12">
        <v>713</v>
      </c>
      <c r="AB33" s="190"/>
      <c r="AC33" s="17" t="s">
        <v>15</v>
      </c>
      <c r="AD33" s="13">
        <f t="shared" si="0"/>
        <v>0</v>
      </c>
      <c r="AG33" s="188">
        <f t="shared" si="4"/>
        <v>0</v>
      </c>
    </row>
    <row r="34" spans="1:33" s="6" customFormat="1" ht="12.95" customHeight="1" x14ac:dyDescent="0.25">
      <c r="A34" s="9"/>
      <c r="B34" s="214"/>
      <c r="C34" s="11">
        <v>21</v>
      </c>
      <c r="D34" s="247" t="s">
        <v>30</v>
      </c>
      <c r="E34" s="248"/>
      <c r="F34" s="248"/>
      <c r="G34" s="248"/>
      <c r="H34" s="248"/>
      <c r="I34" s="248"/>
      <c r="J34" s="248"/>
      <c r="K34" s="18" t="s">
        <v>31</v>
      </c>
      <c r="L34" s="18">
        <v>738</v>
      </c>
      <c r="M34" s="249"/>
      <c r="N34" s="250"/>
      <c r="O34" s="251"/>
      <c r="P34" s="18" t="s">
        <v>32</v>
      </c>
      <c r="Q34" s="18">
        <v>739</v>
      </c>
      <c r="R34" s="252"/>
      <c r="S34" s="253"/>
      <c r="T34" s="254"/>
      <c r="U34" s="255" t="s">
        <v>33</v>
      </c>
      <c r="V34" s="256"/>
      <c r="W34" s="18">
        <v>740</v>
      </c>
      <c r="X34" s="252"/>
      <c r="Y34" s="253"/>
      <c r="Z34" s="254"/>
      <c r="AA34" s="19">
        <v>741</v>
      </c>
      <c r="AB34" s="190"/>
      <c r="AC34" s="17" t="s">
        <v>15</v>
      </c>
      <c r="AD34" s="13">
        <f t="shared" si="0"/>
        <v>0</v>
      </c>
      <c r="AG34" s="188">
        <f>+AB34+X34+R34+M34</f>
        <v>0</v>
      </c>
    </row>
    <row r="35" spans="1:33" s="6" customFormat="1" ht="12.95" customHeight="1" x14ac:dyDescent="0.25">
      <c r="A35" s="9"/>
      <c r="B35" s="214"/>
      <c r="C35" s="11">
        <v>22</v>
      </c>
      <c r="D35" s="246" t="s">
        <v>34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12">
        <v>791</v>
      </c>
      <c r="AB35" s="190"/>
      <c r="AC35" s="17" t="s">
        <v>15</v>
      </c>
      <c r="AD35" s="13">
        <f t="shared" si="0"/>
        <v>0</v>
      </c>
      <c r="AG35" s="188">
        <f t="shared" si="4"/>
        <v>0</v>
      </c>
    </row>
    <row r="36" spans="1:33" s="6" customFormat="1" ht="12.95" customHeight="1" x14ac:dyDescent="0.25">
      <c r="A36" s="9"/>
      <c r="B36" s="214"/>
      <c r="C36" s="11">
        <v>23</v>
      </c>
      <c r="D36" s="257" t="s">
        <v>35</v>
      </c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0">
        <v>538</v>
      </c>
      <c r="AB36" s="191">
        <f>ROUND((AB20+AB21+AB22+AB23+AB24+AB25-AB26-AB27-AB28+AB29+AB30+AB31+AB32+AB33+AB34+AB35),0)</f>
        <v>0</v>
      </c>
      <c r="AC36" s="21" t="s">
        <v>36</v>
      </c>
      <c r="AD36" s="13">
        <f t="shared" si="0"/>
        <v>0</v>
      </c>
      <c r="AG36" s="188">
        <f t="shared" si="4"/>
        <v>0</v>
      </c>
    </row>
    <row r="37" spans="1:33" s="6" customFormat="1" ht="12" customHeight="1" x14ac:dyDescent="0.25">
      <c r="A37" s="9"/>
      <c r="B37" s="22"/>
      <c r="C37" s="23"/>
      <c r="D37" s="24"/>
      <c r="E37" s="25"/>
      <c r="F37" s="25"/>
      <c r="G37" s="25"/>
      <c r="H37" s="25"/>
      <c r="I37" s="25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6"/>
      <c r="V37" s="26"/>
      <c r="W37" s="26"/>
      <c r="X37" s="26"/>
      <c r="Y37" s="24"/>
      <c r="Z37" s="24"/>
      <c r="AA37" s="27"/>
      <c r="AB37" s="25"/>
      <c r="AC37" s="28"/>
      <c r="AD37" s="10"/>
    </row>
    <row r="38" spans="1:33" s="6" customFormat="1" ht="12.95" customHeight="1" x14ac:dyDescent="0.25">
      <c r="A38" s="9"/>
      <c r="B38" s="258" t="s">
        <v>37</v>
      </c>
      <c r="C38" s="259" t="s">
        <v>38</v>
      </c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7"/>
      <c r="T38" s="218" t="s">
        <v>39</v>
      </c>
      <c r="U38" s="218"/>
      <c r="V38" s="218"/>
      <c r="W38" s="218"/>
      <c r="X38" s="218"/>
      <c r="Y38" s="218"/>
      <c r="Z38" s="218"/>
      <c r="AA38" s="218" t="s">
        <v>40</v>
      </c>
      <c r="AB38" s="218"/>
      <c r="AC38" s="219"/>
      <c r="AD38" s="13">
        <f t="shared" si="0"/>
        <v>1</v>
      </c>
      <c r="AG38" s="6">
        <v>1</v>
      </c>
    </row>
    <row r="39" spans="1:33" s="6" customFormat="1" ht="12.95" customHeight="1" x14ac:dyDescent="0.25">
      <c r="A39" s="9"/>
      <c r="B39" s="213"/>
      <c r="C39" s="11">
        <v>24</v>
      </c>
      <c r="D39" s="220" t="s">
        <v>41</v>
      </c>
      <c r="E39" s="246" t="s">
        <v>42</v>
      </c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9">
        <v>511</v>
      </c>
      <c r="U39" s="227"/>
      <c r="V39" s="228"/>
      <c r="W39" s="228"/>
      <c r="X39" s="228"/>
      <c r="Y39" s="228"/>
      <c r="Z39" s="229"/>
      <c r="AA39" s="29">
        <v>514</v>
      </c>
      <c r="AB39" s="227"/>
      <c r="AC39" s="230"/>
      <c r="AD39" s="13">
        <f t="shared" ref="AD39" si="5">+IF(AG39&gt;0,1,0)</f>
        <v>0</v>
      </c>
      <c r="AG39" s="188">
        <f t="shared" ref="AG39" si="6">+AB39+U39</f>
        <v>0</v>
      </c>
    </row>
    <row r="40" spans="1:33" s="6" customFormat="1" ht="12.95" customHeight="1" x14ac:dyDescent="0.25">
      <c r="A40" s="9"/>
      <c r="B40" s="213"/>
      <c r="C40" s="30"/>
      <c r="D40" s="221"/>
      <c r="E40" s="261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3"/>
      <c r="T40" s="238" t="s">
        <v>2</v>
      </c>
      <c r="U40" s="238"/>
      <c r="V40" s="238"/>
      <c r="W40" s="238"/>
      <c r="X40" s="238"/>
      <c r="Y40" s="238"/>
      <c r="Z40" s="238"/>
      <c r="AA40" s="238" t="s">
        <v>3</v>
      </c>
      <c r="AB40" s="238"/>
      <c r="AC40" s="239"/>
      <c r="AD40" s="10"/>
    </row>
    <row r="41" spans="1:33" s="6" customFormat="1" ht="12.95" customHeight="1" x14ac:dyDescent="0.25">
      <c r="A41" s="9"/>
      <c r="B41" s="213"/>
      <c r="C41" s="11">
        <v>25</v>
      </c>
      <c r="D41" s="221"/>
      <c r="E41" s="264" t="s">
        <v>43</v>
      </c>
      <c r="F41" s="265"/>
      <c r="G41" s="247" t="s">
        <v>44</v>
      </c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60"/>
      <c r="T41" s="29">
        <v>564</v>
      </c>
      <c r="U41" s="227"/>
      <c r="V41" s="228"/>
      <c r="W41" s="228"/>
      <c r="X41" s="228"/>
      <c r="Y41" s="228"/>
      <c r="Z41" s="229"/>
      <c r="AA41" s="29">
        <v>521</v>
      </c>
      <c r="AB41" s="227"/>
      <c r="AC41" s="230"/>
      <c r="AD41" s="13">
        <f t="shared" ref="AD41:AD43" si="7">+IF(AG41&gt;0,1,0)</f>
        <v>0</v>
      </c>
      <c r="AG41" s="188">
        <f t="shared" ref="AG41:AG43" si="8">+AB41+U41</f>
        <v>0</v>
      </c>
    </row>
    <row r="42" spans="1:33" s="6" customFormat="1" ht="12.95" customHeight="1" x14ac:dyDescent="0.25">
      <c r="A42" s="9"/>
      <c r="B42" s="213"/>
      <c r="C42" s="11">
        <v>26</v>
      </c>
      <c r="D42" s="221"/>
      <c r="E42" s="265"/>
      <c r="F42" s="265"/>
      <c r="G42" s="247" t="s">
        <v>45</v>
      </c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60"/>
      <c r="T42" s="29">
        <v>566</v>
      </c>
      <c r="U42" s="227"/>
      <c r="V42" s="228"/>
      <c r="W42" s="228"/>
      <c r="X42" s="228"/>
      <c r="Y42" s="228"/>
      <c r="Z42" s="229"/>
      <c r="AA42" s="29">
        <v>560</v>
      </c>
      <c r="AB42" s="227"/>
      <c r="AC42" s="230"/>
      <c r="AD42" s="13">
        <f t="shared" si="7"/>
        <v>0</v>
      </c>
      <c r="AG42" s="188">
        <f t="shared" si="8"/>
        <v>0</v>
      </c>
    </row>
    <row r="43" spans="1:33" s="6" customFormat="1" ht="12.95" customHeight="1" x14ac:dyDescent="0.25">
      <c r="A43" s="9"/>
      <c r="B43" s="213"/>
      <c r="C43" s="11">
        <v>27</v>
      </c>
      <c r="D43" s="221"/>
      <c r="E43" s="265"/>
      <c r="F43" s="265"/>
      <c r="G43" s="247" t="s">
        <v>46</v>
      </c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60"/>
      <c r="T43" s="29">
        <v>584</v>
      </c>
      <c r="U43" s="227"/>
      <c r="V43" s="228"/>
      <c r="W43" s="228"/>
      <c r="X43" s="228"/>
      <c r="Y43" s="228"/>
      <c r="Z43" s="229"/>
      <c r="AA43" s="29">
        <v>562</v>
      </c>
      <c r="AB43" s="227"/>
      <c r="AC43" s="230"/>
      <c r="AD43" s="13">
        <f t="shared" si="7"/>
        <v>0</v>
      </c>
      <c r="AG43" s="188">
        <f t="shared" si="8"/>
        <v>0</v>
      </c>
    </row>
    <row r="44" spans="1:33" s="6" customFormat="1" ht="12.95" customHeight="1" x14ac:dyDescent="0.25">
      <c r="A44" s="9"/>
      <c r="B44" s="213"/>
      <c r="C44" s="30"/>
      <c r="D44" s="221"/>
      <c r="E44" s="261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3"/>
      <c r="T44" s="238" t="s">
        <v>2</v>
      </c>
      <c r="U44" s="238"/>
      <c r="V44" s="238"/>
      <c r="W44" s="238"/>
      <c r="X44" s="238"/>
      <c r="Y44" s="238"/>
      <c r="Z44" s="238"/>
      <c r="AA44" s="238" t="s">
        <v>47</v>
      </c>
      <c r="AB44" s="238"/>
      <c r="AC44" s="239"/>
      <c r="AD44" s="10"/>
    </row>
    <row r="45" spans="1:33" s="6" customFormat="1" ht="12.95" customHeight="1" x14ac:dyDescent="0.25">
      <c r="A45" s="9"/>
      <c r="B45" s="213"/>
      <c r="C45" s="11">
        <v>28</v>
      </c>
      <c r="D45" s="221"/>
      <c r="E45" s="266" t="s">
        <v>48</v>
      </c>
      <c r="F45" s="269" t="s">
        <v>49</v>
      </c>
      <c r="G45" s="247" t="s">
        <v>50</v>
      </c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60"/>
      <c r="T45" s="29">
        <v>519</v>
      </c>
      <c r="U45" s="227"/>
      <c r="V45" s="228"/>
      <c r="W45" s="228"/>
      <c r="X45" s="228"/>
      <c r="Y45" s="228"/>
      <c r="Z45" s="229"/>
      <c r="AA45" s="29">
        <v>520</v>
      </c>
      <c r="AB45" s="192"/>
      <c r="AC45" s="31" t="s">
        <v>15</v>
      </c>
      <c r="AD45" s="13">
        <f t="shared" ref="AD45:AD52" si="9">+IF(AG45&gt;0,1,0)</f>
        <v>0</v>
      </c>
      <c r="AG45" s="188">
        <f t="shared" ref="AG45:AG52" si="10">+AB45+U45</f>
        <v>0</v>
      </c>
    </row>
    <row r="46" spans="1:33" s="6" customFormat="1" ht="12.95" customHeight="1" x14ac:dyDescent="0.25">
      <c r="A46" s="9"/>
      <c r="B46" s="213"/>
      <c r="C46" s="11">
        <v>29</v>
      </c>
      <c r="D46" s="221"/>
      <c r="E46" s="267"/>
      <c r="F46" s="270"/>
      <c r="G46" s="247" t="s">
        <v>51</v>
      </c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60"/>
      <c r="T46" s="29">
        <v>761</v>
      </c>
      <c r="U46" s="227"/>
      <c r="V46" s="228"/>
      <c r="W46" s="228"/>
      <c r="X46" s="228"/>
      <c r="Y46" s="228"/>
      <c r="Z46" s="229"/>
      <c r="AA46" s="29">
        <v>762</v>
      </c>
      <c r="AB46" s="192"/>
      <c r="AC46" s="31" t="s">
        <v>15</v>
      </c>
      <c r="AD46" s="13">
        <f t="shared" si="9"/>
        <v>0</v>
      </c>
      <c r="AG46" s="188">
        <f t="shared" si="10"/>
        <v>0</v>
      </c>
    </row>
    <row r="47" spans="1:33" s="6" customFormat="1" ht="12.95" customHeight="1" x14ac:dyDescent="0.25">
      <c r="A47" s="9"/>
      <c r="B47" s="213"/>
      <c r="C47" s="11">
        <v>30</v>
      </c>
      <c r="D47" s="221"/>
      <c r="E47" s="267"/>
      <c r="F47" s="270"/>
      <c r="G47" s="247" t="s">
        <v>52</v>
      </c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60"/>
      <c r="T47" s="29">
        <v>765</v>
      </c>
      <c r="U47" s="227"/>
      <c r="V47" s="228"/>
      <c r="W47" s="228"/>
      <c r="X47" s="228"/>
      <c r="Y47" s="228"/>
      <c r="Z47" s="229"/>
      <c r="AA47" s="29">
        <v>766</v>
      </c>
      <c r="AB47" s="192"/>
      <c r="AC47" s="31" t="s">
        <v>15</v>
      </c>
      <c r="AD47" s="13">
        <f t="shared" si="9"/>
        <v>0</v>
      </c>
      <c r="AG47" s="188">
        <f t="shared" si="10"/>
        <v>0</v>
      </c>
    </row>
    <row r="48" spans="1:33" s="6" customFormat="1" ht="12.95" customHeight="1" x14ac:dyDescent="0.25">
      <c r="A48" s="9"/>
      <c r="B48" s="213"/>
      <c r="C48" s="11">
        <v>31</v>
      </c>
      <c r="D48" s="221"/>
      <c r="E48" s="267"/>
      <c r="F48" s="270"/>
      <c r="G48" s="247" t="s">
        <v>53</v>
      </c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60"/>
      <c r="T48" s="29">
        <v>524</v>
      </c>
      <c r="U48" s="227"/>
      <c r="V48" s="228"/>
      <c r="W48" s="228"/>
      <c r="X48" s="228"/>
      <c r="Y48" s="228"/>
      <c r="Z48" s="229"/>
      <c r="AA48" s="29">
        <v>525</v>
      </c>
      <c r="AB48" s="193"/>
      <c r="AC48" s="31" t="s">
        <v>15</v>
      </c>
      <c r="AD48" s="13">
        <f t="shared" si="9"/>
        <v>0</v>
      </c>
      <c r="AG48" s="188">
        <f t="shared" si="10"/>
        <v>0</v>
      </c>
    </row>
    <row r="49" spans="1:33" s="6" customFormat="1" ht="12.95" customHeight="1" x14ac:dyDescent="0.25">
      <c r="A49" s="9"/>
      <c r="B49" s="213"/>
      <c r="C49" s="11">
        <v>32</v>
      </c>
      <c r="D49" s="221"/>
      <c r="E49" s="267"/>
      <c r="F49" s="270"/>
      <c r="G49" s="247" t="s">
        <v>54</v>
      </c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60"/>
      <c r="T49" s="29">
        <v>527</v>
      </c>
      <c r="U49" s="227"/>
      <c r="V49" s="228"/>
      <c r="W49" s="228"/>
      <c r="X49" s="228"/>
      <c r="Y49" s="228"/>
      <c r="Z49" s="229"/>
      <c r="AA49" s="29">
        <v>528</v>
      </c>
      <c r="AB49" s="193"/>
      <c r="AC49" s="31" t="s">
        <v>22</v>
      </c>
      <c r="AD49" s="13">
        <f t="shared" si="9"/>
        <v>0</v>
      </c>
      <c r="AG49" s="188">
        <f t="shared" si="10"/>
        <v>0</v>
      </c>
    </row>
    <row r="50" spans="1:33" s="6" customFormat="1" ht="12.95" customHeight="1" x14ac:dyDescent="0.25">
      <c r="A50" s="9"/>
      <c r="B50" s="213"/>
      <c r="C50" s="11">
        <v>33</v>
      </c>
      <c r="D50" s="221"/>
      <c r="E50" s="267"/>
      <c r="F50" s="271"/>
      <c r="G50" s="247" t="s">
        <v>55</v>
      </c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60"/>
      <c r="T50" s="12">
        <v>531</v>
      </c>
      <c r="U50" s="227"/>
      <c r="V50" s="228"/>
      <c r="W50" s="228"/>
      <c r="X50" s="228"/>
      <c r="Y50" s="228"/>
      <c r="Z50" s="229"/>
      <c r="AA50" s="12">
        <v>532</v>
      </c>
      <c r="AB50" s="193"/>
      <c r="AC50" s="15" t="s">
        <v>15</v>
      </c>
      <c r="AD50" s="13">
        <f t="shared" si="9"/>
        <v>0</v>
      </c>
      <c r="AG50" s="188">
        <f t="shared" si="10"/>
        <v>0</v>
      </c>
    </row>
    <row r="51" spans="1:33" s="6" customFormat="1" ht="12.95" customHeight="1" x14ac:dyDescent="0.25">
      <c r="A51" s="9"/>
      <c r="B51" s="213"/>
      <c r="C51" s="11">
        <v>34</v>
      </c>
      <c r="D51" s="221"/>
      <c r="E51" s="267"/>
      <c r="F51" s="266" t="s">
        <v>56</v>
      </c>
      <c r="G51" s="247" t="s">
        <v>57</v>
      </c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60"/>
      <c r="T51" s="12">
        <v>534</v>
      </c>
      <c r="U51" s="227"/>
      <c r="V51" s="228"/>
      <c r="W51" s="228"/>
      <c r="X51" s="228"/>
      <c r="Y51" s="228"/>
      <c r="Z51" s="229"/>
      <c r="AA51" s="12">
        <v>535</v>
      </c>
      <c r="AB51" s="193"/>
      <c r="AC51" s="15" t="s">
        <v>15</v>
      </c>
      <c r="AD51" s="13">
        <f t="shared" si="9"/>
        <v>0</v>
      </c>
      <c r="AG51" s="188">
        <f t="shared" si="10"/>
        <v>0</v>
      </c>
    </row>
    <row r="52" spans="1:33" s="6" customFormat="1" ht="12.95" customHeight="1" x14ac:dyDescent="0.25">
      <c r="A52" s="9"/>
      <c r="B52" s="213"/>
      <c r="C52" s="11">
        <v>35</v>
      </c>
      <c r="D52" s="222"/>
      <c r="E52" s="268"/>
      <c r="F52" s="268"/>
      <c r="G52" s="247" t="s">
        <v>58</v>
      </c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60"/>
      <c r="T52" s="12">
        <v>536</v>
      </c>
      <c r="U52" s="227"/>
      <c r="V52" s="228"/>
      <c r="W52" s="228"/>
      <c r="X52" s="228"/>
      <c r="Y52" s="228"/>
      <c r="Z52" s="229"/>
      <c r="AA52" s="12">
        <v>553</v>
      </c>
      <c r="AB52" s="193"/>
      <c r="AC52" s="15" t="s">
        <v>15</v>
      </c>
      <c r="AD52" s="13">
        <f t="shared" si="9"/>
        <v>0</v>
      </c>
      <c r="AG52" s="188">
        <f t="shared" si="10"/>
        <v>0</v>
      </c>
    </row>
    <row r="53" spans="1:33" s="6" customFormat="1" ht="12.95" customHeight="1" x14ac:dyDescent="0.25">
      <c r="A53" s="9"/>
      <c r="B53" s="213"/>
      <c r="C53" s="11">
        <v>36</v>
      </c>
      <c r="D53" s="234" t="s">
        <v>59</v>
      </c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12">
        <v>504</v>
      </c>
      <c r="AB53" s="193"/>
      <c r="AC53" s="15" t="s">
        <v>15</v>
      </c>
      <c r="AD53" s="13">
        <f t="shared" ref="AD53" si="11">+IF(AG53&gt;0,1,0)</f>
        <v>0</v>
      </c>
      <c r="AG53" s="188">
        <f>+AB53</f>
        <v>0</v>
      </c>
    </row>
    <row r="54" spans="1:33" s="6" customFormat="1" ht="12.95" customHeight="1" x14ac:dyDescent="0.25">
      <c r="A54" s="9"/>
      <c r="B54" s="213"/>
      <c r="C54" s="11">
        <f>+C53+1</f>
        <v>37</v>
      </c>
      <c r="D54" s="234" t="s">
        <v>60</v>
      </c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12">
        <v>593</v>
      </c>
      <c r="AB54" s="193"/>
      <c r="AC54" s="33" t="s">
        <v>22</v>
      </c>
      <c r="AD54" s="13">
        <f t="shared" ref="AD54:AD60" si="12">+IF(AG54&gt;0,1,0)</f>
        <v>0</v>
      </c>
      <c r="AG54" s="188">
        <f t="shared" ref="AG54:AG60" si="13">+AB54</f>
        <v>0</v>
      </c>
    </row>
    <row r="55" spans="1:33" s="6" customFormat="1" ht="12.95" customHeight="1" x14ac:dyDescent="0.25">
      <c r="A55" s="9"/>
      <c r="B55" s="213"/>
      <c r="C55" s="11">
        <f t="shared" ref="C55:C58" si="14">+C54+1</f>
        <v>38</v>
      </c>
      <c r="D55" s="234" t="s">
        <v>61</v>
      </c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12">
        <v>594</v>
      </c>
      <c r="AB55" s="193"/>
      <c r="AC55" s="15" t="s">
        <v>22</v>
      </c>
      <c r="AD55" s="13">
        <f t="shared" si="12"/>
        <v>0</v>
      </c>
      <c r="AG55" s="188">
        <f t="shared" si="13"/>
        <v>0</v>
      </c>
    </row>
    <row r="56" spans="1:33" s="6" customFormat="1" ht="12.95" customHeight="1" x14ac:dyDescent="0.25">
      <c r="A56" s="9"/>
      <c r="B56" s="213"/>
      <c r="C56" s="11">
        <f t="shared" si="14"/>
        <v>39</v>
      </c>
      <c r="D56" s="234" t="s">
        <v>62</v>
      </c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12">
        <v>592</v>
      </c>
      <c r="AB56" s="193"/>
      <c r="AC56" s="33" t="s">
        <v>22</v>
      </c>
      <c r="AD56" s="13">
        <f t="shared" si="12"/>
        <v>0</v>
      </c>
      <c r="AG56" s="188">
        <f t="shared" si="13"/>
        <v>0</v>
      </c>
    </row>
    <row r="57" spans="1:33" s="6" customFormat="1" ht="12.95" customHeight="1" x14ac:dyDescent="0.25">
      <c r="A57" s="9"/>
      <c r="B57" s="213"/>
      <c r="C57" s="11">
        <f t="shared" si="14"/>
        <v>40</v>
      </c>
      <c r="D57" s="234" t="s">
        <v>63</v>
      </c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12">
        <v>539</v>
      </c>
      <c r="AB57" s="193"/>
      <c r="AC57" s="15" t="s">
        <v>22</v>
      </c>
      <c r="AD57" s="13">
        <f t="shared" si="12"/>
        <v>0</v>
      </c>
      <c r="AG57" s="188">
        <f t="shared" si="13"/>
        <v>0</v>
      </c>
    </row>
    <row r="58" spans="1:33" s="6" customFormat="1" ht="12.95" customHeight="1" x14ac:dyDescent="0.25">
      <c r="A58" s="9"/>
      <c r="B58" s="213"/>
      <c r="C58" s="11">
        <f t="shared" si="14"/>
        <v>41</v>
      </c>
      <c r="D58" s="234" t="s">
        <v>64</v>
      </c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12">
        <v>718</v>
      </c>
      <c r="AB58" s="193"/>
      <c r="AC58" s="15" t="s">
        <v>22</v>
      </c>
      <c r="AD58" s="13">
        <f t="shared" si="12"/>
        <v>0</v>
      </c>
      <c r="AG58" s="188">
        <f t="shared" si="13"/>
        <v>0</v>
      </c>
    </row>
    <row r="59" spans="1:33" s="6" customFormat="1" ht="12.95" customHeight="1" x14ac:dyDescent="0.25">
      <c r="A59" s="9"/>
      <c r="B59" s="213"/>
      <c r="C59" s="11">
        <v>42</v>
      </c>
      <c r="D59" s="234" t="s">
        <v>65</v>
      </c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12">
        <v>790</v>
      </c>
      <c r="AB59" s="193"/>
      <c r="AC59" s="15" t="s">
        <v>22</v>
      </c>
      <c r="AD59" s="13">
        <f t="shared" si="12"/>
        <v>0</v>
      </c>
      <c r="AG59" s="188">
        <f t="shared" si="13"/>
        <v>0</v>
      </c>
    </row>
    <row r="60" spans="1:33" s="6" customFormat="1" ht="12.95" customHeight="1" x14ac:dyDescent="0.25">
      <c r="A60" s="9"/>
      <c r="B60" s="213"/>
      <c r="C60" s="11">
        <v>43</v>
      </c>
      <c r="D60" s="234" t="s">
        <v>66</v>
      </c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12">
        <v>164</v>
      </c>
      <c r="AB60" s="193"/>
      <c r="AC60" s="15" t="s">
        <v>15</v>
      </c>
      <c r="AD60" s="13">
        <f t="shared" si="12"/>
        <v>0</v>
      </c>
      <c r="AG60" s="188">
        <f t="shared" si="13"/>
        <v>0</v>
      </c>
    </row>
    <row r="61" spans="1:33" s="6" customFormat="1" ht="33.75" customHeight="1" x14ac:dyDescent="0.25">
      <c r="A61" s="9"/>
      <c r="B61" s="213"/>
      <c r="C61" s="272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4"/>
      <c r="R61" s="275" t="s">
        <v>67</v>
      </c>
      <c r="S61" s="276"/>
      <c r="T61" s="276"/>
      <c r="U61" s="276"/>
      <c r="V61" s="277"/>
      <c r="W61" s="278" t="s">
        <v>68</v>
      </c>
      <c r="X61" s="273"/>
      <c r="Y61" s="273"/>
      <c r="Z61" s="274"/>
      <c r="AA61" s="278"/>
      <c r="AB61" s="273"/>
      <c r="AC61" s="279"/>
      <c r="AD61" s="10"/>
    </row>
    <row r="62" spans="1:33" s="6" customFormat="1" ht="12.75" x14ac:dyDescent="0.25">
      <c r="A62" s="9"/>
      <c r="B62" s="213"/>
      <c r="C62" s="286">
        <v>44</v>
      </c>
      <c r="D62" s="288" t="s">
        <v>69</v>
      </c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90"/>
      <c r="R62" s="303">
        <v>730</v>
      </c>
      <c r="S62" s="296"/>
      <c r="T62" s="297"/>
      <c r="U62" s="297"/>
      <c r="V62" s="298"/>
      <c r="W62" s="12" t="s">
        <v>32</v>
      </c>
      <c r="X62" s="12">
        <v>742</v>
      </c>
      <c r="Y62" s="305"/>
      <c r="Z62" s="306"/>
      <c r="AA62" s="294">
        <v>127</v>
      </c>
      <c r="AB62" s="280"/>
      <c r="AC62" s="282" t="s">
        <v>15</v>
      </c>
      <c r="AD62" s="211">
        <f t="shared" ref="AD62" si="15">+IF(AG62&gt;0,1,0)</f>
        <v>0</v>
      </c>
      <c r="AG62" s="212">
        <f>+AB62+Y62+Y63+S62</f>
        <v>0</v>
      </c>
    </row>
    <row r="63" spans="1:33" s="6" customFormat="1" ht="12.75" x14ac:dyDescent="0.25">
      <c r="A63" s="9"/>
      <c r="B63" s="213"/>
      <c r="C63" s="287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3"/>
      <c r="R63" s="304"/>
      <c r="S63" s="299"/>
      <c r="T63" s="300"/>
      <c r="U63" s="300"/>
      <c r="V63" s="285"/>
      <c r="W63" s="12" t="s">
        <v>33</v>
      </c>
      <c r="X63" s="12">
        <v>743</v>
      </c>
      <c r="Y63" s="284"/>
      <c r="Z63" s="285"/>
      <c r="AA63" s="295"/>
      <c r="AB63" s="281"/>
      <c r="AC63" s="283"/>
      <c r="AD63" s="211"/>
      <c r="AG63" s="212"/>
    </row>
    <row r="64" spans="1:33" s="6" customFormat="1" ht="15.75" customHeight="1" x14ac:dyDescent="0.25">
      <c r="A64" s="9"/>
      <c r="B64" s="213"/>
      <c r="C64" s="286">
        <v>45</v>
      </c>
      <c r="D64" s="288" t="s">
        <v>70</v>
      </c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90"/>
      <c r="R64" s="294">
        <v>729</v>
      </c>
      <c r="S64" s="296"/>
      <c r="T64" s="297"/>
      <c r="U64" s="297"/>
      <c r="V64" s="298"/>
      <c r="W64" s="12" t="s">
        <v>32</v>
      </c>
      <c r="X64" s="12">
        <v>744</v>
      </c>
      <c r="Y64" s="249"/>
      <c r="Z64" s="251"/>
      <c r="AA64" s="294">
        <v>544</v>
      </c>
      <c r="AB64" s="301"/>
      <c r="AC64" s="282" t="s">
        <v>15</v>
      </c>
      <c r="AD64" s="211">
        <f t="shared" ref="AD64" si="16">+IF(AG64&gt;0,1,0)</f>
        <v>0</v>
      </c>
      <c r="AG64" s="212">
        <f>+AB64+Y64+Y65+S64</f>
        <v>0</v>
      </c>
    </row>
    <row r="65" spans="1:33" s="6" customFormat="1" ht="15.75" customHeight="1" x14ac:dyDescent="0.25">
      <c r="A65" s="9"/>
      <c r="B65" s="213"/>
      <c r="C65" s="287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3"/>
      <c r="R65" s="295"/>
      <c r="S65" s="299"/>
      <c r="T65" s="300"/>
      <c r="U65" s="300"/>
      <c r="V65" s="285"/>
      <c r="W65" s="12" t="s">
        <v>33</v>
      </c>
      <c r="X65" s="12">
        <v>745</v>
      </c>
      <c r="Y65" s="322"/>
      <c r="Z65" s="323"/>
      <c r="AA65" s="295"/>
      <c r="AB65" s="302"/>
      <c r="AC65" s="283"/>
      <c r="AD65" s="211"/>
      <c r="AG65" s="212"/>
    </row>
    <row r="66" spans="1:33" s="6" customFormat="1" ht="12.95" customHeight="1" x14ac:dyDescent="0.25">
      <c r="A66" s="9"/>
      <c r="B66" s="213"/>
      <c r="C66" s="11">
        <v>46</v>
      </c>
      <c r="D66" s="324" t="s">
        <v>71</v>
      </c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246"/>
      <c r="U66" s="246"/>
      <c r="V66" s="246"/>
      <c r="W66" s="246"/>
      <c r="X66" s="246"/>
      <c r="Y66" s="246"/>
      <c r="Z66" s="246"/>
      <c r="AA66" s="12">
        <v>523</v>
      </c>
      <c r="AB66" s="193"/>
      <c r="AC66" s="15" t="s">
        <v>15</v>
      </c>
      <c r="AD66" s="13">
        <f t="shared" ref="AD66:AD69" si="17">+IF(AG66&gt;0,1,0)</f>
        <v>0</v>
      </c>
      <c r="AG66" s="188">
        <f t="shared" ref="AG66:AG69" si="18">+AB66</f>
        <v>0</v>
      </c>
    </row>
    <row r="67" spans="1:33" s="6" customFormat="1" ht="12.95" customHeight="1" x14ac:dyDescent="0.25">
      <c r="A67" s="9"/>
      <c r="B67" s="213"/>
      <c r="C67" s="11">
        <v>47</v>
      </c>
      <c r="D67" s="246" t="s">
        <v>72</v>
      </c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12">
        <v>712</v>
      </c>
      <c r="AB67" s="193"/>
      <c r="AC67" s="17" t="s">
        <v>15</v>
      </c>
      <c r="AD67" s="13">
        <f t="shared" si="17"/>
        <v>0</v>
      </c>
      <c r="AG67" s="188">
        <f t="shared" si="18"/>
        <v>0</v>
      </c>
    </row>
    <row r="68" spans="1:33" s="6" customFormat="1" ht="12.95" customHeight="1" x14ac:dyDescent="0.25">
      <c r="A68" s="9"/>
      <c r="B68" s="213"/>
      <c r="C68" s="11">
        <v>48</v>
      </c>
      <c r="D68" s="246" t="s">
        <v>73</v>
      </c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19">
        <v>757</v>
      </c>
      <c r="AB68" s="193"/>
      <c r="AC68" s="17" t="s">
        <v>15</v>
      </c>
      <c r="AD68" s="13">
        <f t="shared" si="17"/>
        <v>0</v>
      </c>
      <c r="AG68" s="188">
        <f t="shared" si="18"/>
        <v>0</v>
      </c>
    </row>
    <row r="69" spans="1:33" s="6" customFormat="1" ht="12.95" customHeight="1" x14ac:dyDescent="0.25">
      <c r="A69" s="9"/>
      <c r="B69" s="213"/>
      <c r="C69" s="34">
        <v>49</v>
      </c>
      <c r="D69" s="325" t="s">
        <v>74</v>
      </c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325"/>
      <c r="R69" s="325"/>
      <c r="S69" s="325"/>
      <c r="T69" s="325"/>
      <c r="U69" s="325"/>
      <c r="V69" s="325"/>
      <c r="W69" s="325"/>
      <c r="X69" s="325"/>
      <c r="Y69" s="325"/>
      <c r="Z69" s="325"/>
      <c r="AA69" s="20">
        <v>537</v>
      </c>
      <c r="AB69" s="191">
        <f>ROUND((AB45+AB46+AB47+AB48-AB49+AB50+AB51+AB52+AB53-AB54-AB55-AB56-AB57-AB58-AB59+AB60+AB62+AB64+AB66+AB67+AB68),0)</f>
        <v>0</v>
      </c>
      <c r="AC69" s="35" t="s">
        <v>36</v>
      </c>
      <c r="AD69" s="13">
        <f t="shared" si="17"/>
        <v>0</v>
      </c>
      <c r="AG69" s="188">
        <f t="shared" si="18"/>
        <v>0</v>
      </c>
    </row>
    <row r="70" spans="1:33" s="6" customFormat="1" ht="11.25" customHeight="1" x14ac:dyDescent="0.25">
      <c r="A70" s="9"/>
      <c r="B70" s="36"/>
      <c r="C70" s="37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24"/>
      <c r="AA70" s="27"/>
      <c r="AB70" s="25"/>
      <c r="AC70" s="39"/>
      <c r="AD70" s="16"/>
    </row>
    <row r="71" spans="1:33" s="6" customFormat="1" ht="11.25" customHeight="1" x14ac:dyDescent="0.25">
      <c r="A71" s="9"/>
      <c r="B71" s="36"/>
      <c r="C71" s="37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24"/>
      <c r="AA71" s="27"/>
      <c r="AB71" s="25"/>
      <c r="AC71" s="39"/>
      <c r="AD71" s="16"/>
    </row>
    <row r="72" spans="1:33" s="6" customFormat="1" ht="14.25" customHeight="1" x14ac:dyDescent="0.25">
      <c r="A72" s="9"/>
      <c r="B72" s="36"/>
      <c r="C72" s="37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24"/>
      <c r="AA72" s="40"/>
      <c r="AB72" s="25"/>
      <c r="AC72" s="39"/>
      <c r="AD72" s="16"/>
    </row>
    <row r="73" spans="1:33" s="6" customFormat="1" ht="12" customHeight="1" x14ac:dyDescent="0.25">
      <c r="A73" s="9"/>
      <c r="B73" s="41"/>
      <c r="C73" s="41"/>
      <c r="D73" s="307" t="s">
        <v>75</v>
      </c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307"/>
      <c r="T73" s="307"/>
      <c r="U73" s="307"/>
      <c r="V73" s="307"/>
      <c r="W73" s="307"/>
      <c r="X73" s="307"/>
      <c r="Y73" s="307"/>
      <c r="Z73" s="307"/>
      <c r="AA73" s="308" t="s">
        <v>76</v>
      </c>
      <c r="AB73" s="309"/>
      <c r="AC73" s="310"/>
      <c r="AD73" s="42"/>
    </row>
    <row r="74" spans="1:33" s="6" customFormat="1" ht="21.75" customHeight="1" x14ac:dyDescent="0.25">
      <c r="A74" s="9"/>
      <c r="B74" s="36"/>
      <c r="C74" s="43">
        <v>50</v>
      </c>
      <c r="D74" s="311" t="s">
        <v>77</v>
      </c>
      <c r="E74" s="312"/>
      <c r="F74" s="312"/>
      <c r="G74" s="312"/>
      <c r="H74" s="312"/>
      <c r="I74" s="312"/>
      <c r="J74" s="312"/>
      <c r="K74" s="312"/>
      <c r="L74" s="312"/>
      <c r="M74" s="44">
        <v>77</v>
      </c>
      <c r="N74" s="313">
        <f>IF((AB69-AB36)&gt;0,(AB69-AB36),0)</f>
        <v>0</v>
      </c>
      <c r="O74" s="314"/>
      <c r="P74" s="314"/>
      <c r="Q74" s="315"/>
      <c r="R74" s="44">
        <v>756</v>
      </c>
      <c r="S74" s="316" t="s">
        <v>78</v>
      </c>
      <c r="T74" s="317"/>
      <c r="U74" s="45" t="s">
        <v>79</v>
      </c>
      <c r="V74" s="44">
        <v>755</v>
      </c>
      <c r="W74" s="318">
        <f>IF(AND((AB69-AB36)&lt;0,(U74="SI")),(AB36-AB69),0)</f>
        <v>0</v>
      </c>
      <c r="X74" s="319"/>
      <c r="Y74" s="320" t="s">
        <v>80</v>
      </c>
      <c r="Z74" s="321"/>
      <c r="AA74" s="44">
        <v>89</v>
      </c>
      <c r="AB74" s="194">
        <f>IF(AND((AB69-AB36)&lt;0,(U74="NO")),(AB36-AB69),0)</f>
        <v>0</v>
      </c>
      <c r="AC74" s="46" t="s">
        <v>15</v>
      </c>
      <c r="AD74" s="13">
        <f t="shared" ref="AD74" si="19">+IF(AG74&gt;0,1,0)</f>
        <v>0</v>
      </c>
      <c r="AG74" s="188">
        <f>+AB74+W74+N74</f>
        <v>0</v>
      </c>
    </row>
    <row r="75" spans="1:33" s="6" customFormat="1" ht="8.1" customHeight="1" x14ac:dyDescent="0.25">
      <c r="A75" s="9"/>
      <c r="B75" s="36"/>
      <c r="C75" s="48"/>
      <c r="D75" s="49"/>
      <c r="E75" s="49"/>
      <c r="F75" s="49"/>
      <c r="G75" s="49"/>
      <c r="H75" s="49"/>
      <c r="I75" s="49"/>
      <c r="J75" s="49"/>
      <c r="K75" s="49"/>
      <c r="L75" s="49"/>
      <c r="M75" s="50"/>
      <c r="N75" s="51"/>
      <c r="O75" s="51"/>
      <c r="P75" s="51"/>
      <c r="Q75" s="51"/>
      <c r="R75" s="50"/>
      <c r="S75" s="52"/>
      <c r="T75" s="52"/>
      <c r="U75" s="53"/>
      <c r="V75" s="50"/>
      <c r="W75" s="54"/>
      <c r="X75" s="54"/>
      <c r="Y75" s="52"/>
      <c r="Z75" s="55"/>
      <c r="AA75" s="50"/>
      <c r="AB75" s="195"/>
      <c r="AC75" s="55"/>
      <c r="AD75" s="47"/>
    </row>
    <row r="76" spans="1:33" s="6" customFormat="1" ht="12.75" x14ac:dyDescent="0.25">
      <c r="A76" s="9"/>
      <c r="B76" s="36"/>
      <c r="C76" s="41"/>
      <c r="D76" s="307" t="s">
        <v>81</v>
      </c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  <c r="R76" s="307"/>
      <c r="S76" s="307"/>
      <c r="T76" s="307"/>
      <c r="U76" s="307"/>
      <c r="V76" s="307"/>
      <c r="W76" s="307"/>
      <c r="X76" s="307"/>
      <c r="Y76" s="307"/>
      <c r="Z76" s="307"/>
      <c r="AA76" s="308" t="s">
        <v>76</v>
      </c>
      <c r="AB76" s="309"/>
      <c r="AC76" s="310"/>
      <c r="AD76" s="47"/>
    </row>
    <row r="77" spans="1:33" s="6" customFormat="1" ht="21.75" customHeight="1" x14ac:dyDescent="0.25">
      <c r="A77" s="9"/>
      <c r="B77" s="36"/>
      <c r="C77" s="43">
        <v>51</v>
      </c>
      <c r="D77" s="311" t="s">
        <v>82</v>
      </c>
      <c r="E77" s="312"/>
      <c r="F77" s="312"/>
      <c r="G77" s="312"/>
      <c r="H77" s="312"/>
      <c r="I77" s="312"/>
      <c r="J77" s="312"/>
      <c r="K77" s="312"/>
      <c r="L77" s="312"/>
      <c r="M77" s="44">
        <v>772</v>
      </c>
      <c r="N77" s="326"/>
      <c r="O77" s="327"/>
      <c r="P77" s="327"/>
      <c r="Q77" s="328"/>
      <c r="R77" s="44">
        <v>773</v>
      </c>
      <c r="S77" s="333" t="s">
        <v>83</v>
      </c>
      <c r="T77" s="334"/>
      <c r="U77" s="45" t="s">
        <v>79</v>
      </c>
      <c r="V77" s="44">
        <v>774</v>
      </c>
      <c r="W77" s="318"/>
      <c r="X77" s="319"/>
      <c r="Y77" s="331" t="s">
        <v>84</v>
      </c>
      <c r="Z77" s="332"/>
      <c r="AA77" s="44">
        <v>775</v>
      </c>
      <c r="AB77" s="194"/>
      <c r="AC77" s="46" t="s">
        <v>15</v>
      </c>
      <c r="AD77" s="13">
        <f t="shared" ref="AD77" si="20">+IF(AG77&gt;0,1,0)</f>
        <v>0</v>
      </c>
      <c r="AG77" s="188">
        <f>+AB77+W77+N77</f>
        <v>0</v>
      </c>
    </row>
    <row r="78" spans="1:33" s="6" customFormat="1" ht="8.4499999999999993" customHeight="1" x14ac:dyDescent="0.25">
      <c r="A78" s="9"/>
      <c r="B78" s="36"/>
      <c r="C78" s="48"/>
      <c r="D78" s="49"/>
      <c r="E78" s="49"/>
      <c r="F78" s="49"/>
      <c r="G78" s="49"/>
      <c r="H78" s="49"/>
      <c r="I78" s="49"/>
      <c r="J78" s="49"/>
      <c r="K78" s="49"/>
      <c r="L78" s="49"/>
      <c r="M78" s="50"/>
      <c r="N78" s="51"/>
      <c r="O78" s="51"/>
      <c r="P78" s="51"/>
      <c r="Q78" s="51"/>
      <c r="R78" s="50"/>
      <c r="S78" s="52"/>
      <c r="T78" s="52"/>
      <c r="U78" s="53"/>
      <c r="V78" s="50"/>
      <c r="W78" s="54"/>
      <c r="X78" s="54"/>
      <c r="Y78" s="52"/>
      <c r="Z78" s="55"/>
      <c r="AA78" s="50"/>
      <c r="AB78" s="195"/>
      <c r="AC78" s="55"/>
      <c r="AD78" s="47"/>
    </row>
    <row r="79" spans="1:33" s="6" customFormat="1" ht="12.75" x14ac:dyDescent="0.25">
      <c r="A79" s="9"/>
      <c r="B79" s="36"/>
      <c r="C79" s="41"/>
      <c r="D79" s="307" t="s">
        <v>85</v>
      </c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307"/>
      <c r="Y79" s="307"/>
      <c r="Z79" s="307"/>
      <c r="AA79" s="308" t="s">
        <v>76</v>
      </c>
      <c r="AB79" s="309"/>
      <c r="AC79" s="310"/>
      <c r="AD79" s="47"/>
    </row>
    <row r="80" spans="1:33" s="6" customFormat="1" ht="21.75" customHeight="1" x14ac:dyDescent="0.25">
      <c r="A80" s="9"/>
      <c r="B80" s="36"/>
      <c r="C80" s="43">
        <v>52</v>
      </c>
      <c r="D80" s="311" t="s">
        <v>86</v>
      </c>
      <c r="E80" s="312"/>
      <c r="F80" s="312"/>
      <c r="G80" s="312"/>
      <c r="H80" s="312"/>
      <c r="I80" s="312"/>
      <c r="J80" s="312"/>
      <c r="K80" s="312"/>
      <c r="L80" s="312"/>
      <c r="M80" s="44">
        <v>777</v>
      </c>
      <c r="N80" s="568"/>
      <c r="O80" s="44">
        <v>778</v>
      </c>
      <c r="P80" s="571" t="s">
        <v>234</v>
      </c>
      <c r="R80" s="44">
        <v>779</v>
      </c>
      <c r="S80" s="567"/>
      <c r="T80" s="570" t="s">
        <v>238</v>
      </c>
      <c r="U80" s="44">
        <v>792</v>
      </c>
      <c r="V80" s="567"/>
      <c r="W80" s="569" t="s">
        <v>240</v>
      </c>
      <c r="X80" s="44">
        <v>793</v>
      </c>
      <c r="Y80" s="567"/>
      <c r="Z80" s="566" t="s">
        <v>84</v>
      </c>
      <c r="AA80" s="44">
        <v>780</v>
      </c>
      <c r="AB80" s="194"/>
      <c r="AC80" s="46" t="s">
        <v>15</v>
      </c>
      <c r="AD80" s="13" t="e">
        <f t="shared" ref="AD80:AD84" si="21">+IF(AG80&gt;0,1,0)</f>
        <v>#REF!</v>
      </c>
      <c r="AG80" s="188" t="e">
        <f>+AB80+#REF!+N80</f>
        <v>#REF!</v>
      </c>
    </row>
    <row r="81" spans="1:33" s="6" customFormat="1" ht="21.75" customHeight="1" x14ac:dyDescent="0.25">
      <c r="A81" s="9"/>
      <c r="B81" s="36"/>
      <c r="C81" s="43">
        <v>53</v>
      </c>
      <c r="D81" s="311" t="s">
        <v>87</v>
      </c>
      <c r="E81" s="312"/>
      <c r="F81" s="312"/>
      <c r="G81" s="312"/>
      <c r="H81" s="312"/>
      <c r="I81" s="312"/>
      <c r="J81" s="312"/>
      <c r="K81" s="312"/>
      <c r="L81" s="312"/>
      <c r="M81" s="44">
        <v>782</v>
      </c>
      <c r="N81" s="568"/>
      <c r="O81" s="329" t="s">
        <v>235</v>
      </c>
      <c r="P81" s="331"/>
      <c r="Q81" s="330"/>
      <c r="R81" s="44">
        <v>794</v>
      </c>
      <c r="S81" s="567"/>
      <c r="T81" s="570" t="s">
        <v>239</v>
      </c>
      <c r="U81" s="44">
        <v>796</v>
      </c>
      <c r="V81" s="567"/>
      <c r="W81" s="566" t="s">
        <v>241</v>
      </c>
      <c r="X81" s="44">
        <v>797</v>
      </c>
      <c r="Y81" s="567"/>
      <c r="Z81" s="566" t="s">
        <v>84</v>
      </c>
      <c r="AA81" s="44">
        <v>783</v>
      </c>
      <c r="AB81" s="194"/>
      <c r="AC81" s="46" t="s">
        <v>15</v>
      </c>
      <c r="AD81" s="13">
        <f t="shared" si="21"/>
        <v>0</v>
      </c>
      <c r="AG81" s="189">
        <f>+AB81+N81</f>
        <v>0</v>
      </c>
    </row>
    <row r="82" spans="1:33" s="6" customFormat="1" ht="21.75" customHeight="1" x14ac:dyDescent="0.25">
      <c r="A82" s="9"/>
      <c r="B82" s="36"/>
      <c r="C82" s="43">
        <v>54</v>
      </c>
      <c r="D82" s="311" t="s">
        <v>88</v>
      </c>
      <c r="E82" s="312"/>
      <c r="F82" s="312"/>
      <c r="G82" s="312"/>
      <c r="H82" s="312"/>
      <c r="I82" s="312"/>
      <c r="J82" s="312"/>
      <c r="K82" s="312"/>
      <c r="L82" s="312"/>
      <c r="M82" s="44">
        <v>784</v>
      </c>
      <c r="N82" s="563"/>
      <c r="O82" s="564"/>
      <c r="P82" s="564"/>
      <c r="Q82" s="564"/>
      <c r="R82" s="564"/>
      <c r="S82" s="565"/>
      <c r="T82" s="570" t="s">
        <v>245</v>
      </c>
      <c r="U82" s="44">
        <v>798</v>
      </c>
      <c r="V82" s="567"/>
      <c r="W82" s="566" t="s">
        <v>242</v>
      </c>
      <c r="X82" s="44">
        <v>799</v>
      </c>
      <c r="Y82" s="567"/>
      <c r="Z82" s="566" t="s">
        <v>84</v>
      </c>
      <c r="AA82" s="44">
        <v>785</v>
      </c>
      <c r="AB82" s="194"/>
      <c r="AC82" s="46" t="s">
        <v>15</v>
      </c>
      <c r="AD82" s="13">
        <f t="shared" si="21"/>
        <v>0</v>
      </c>
      <c r="AG82" s="189">
        <f t="shared" ref="AG82:AG84" si="22">+AB82+N82</f>
        <v>0</v>
      </c>
    </row>
    <row r="83" spans="1:33" s="6" customFormat="1" ht="21.75" customHeight="1" x14ac:dyDescent="0.25">
      <c r="A83" s="9"/>
      <c r="B83" s="36"/>
      <c r="C83" s="43">
        <v>55</v>
      </c>
      <c r="D83" s="311" t="s">
        <v>89</v>
      </c>
      <c r="E83" s="312"/>
      <c r="F83" s="312"/>
      <c r="G83" s="312"/>
      <c r="H83" s="312"/>
      <c r="I83" s="312"/>
      <c r="J83" s="312"/>
      <c r="K83" s="312"/>
      <c r="L83" s="312"/>
      <c r="M83" s="44">
        <v>786</v>
      </c>
      <c r="N83" s="568">
        <f>IF((AB78-AB45)&gt;0,(AB78-AB45),0)</f>
        <v>0</v>
      </c>
      <c r="O83" s="329" t="s">
        <v>236</v>
      </c>
      <c r="P83" s="331"/>
      <c r="Q83" s="330"/>
      <c r="R83" s="44">
        <v>800</v>
      </c>
      <c r="S83" s="567"/>
      <c r="T83" s="570" t="s">
        <v>246</v>
      </c>
      <c r="U83" s="44">
        <v>801</v>
      </c>
      <c r="V83" s="567"/>
      <c r="W83" s="566" t="s">
        <v>243</v>
      </c>
      <c r="X83" s="44">
        <v>802</v>
      </c>
      <c r="Y83" s="567"/>
      <c r="Z83" s="566" t="s">
        <v>84</v>
      </c>
      <c r="AA83" s="44">
        <v>787</v>
      </c>
      <c r="AB83" s="194"/>
      <c r="AC83" s="46" t="s">
        <v>15</v>
      </c>
      <c r="AD83" s="13">
        <f t="shared" si="21"/>
        <v>0</v>
      </c>
      <c r="AG83" s="189">
        <f t="shared" si="22"/>
        <v>0</v>
      </c>
    </row>
    <row r="84" spans="1:33" s="6" customFormat="1" ht="21.75" customHeight="1" x14ac:dyDescent="0.25">
      <c r="A84" s="9"/>
      <c r="B84" s="36"/>
      <c r="C84" s="43">
        <v>56</v>
      </c>
      <c r="D84" s="311" t="s">
        <v>90</v>
      </c>
      <c r="E84" s="312"/>
      <c r="F84" s="312"/>
      <c r="G84" s="312"/>
      <c r="H84" s="312"/>
      <c r="I84" s="312"/>
      <c r="J84" s="312"/>
      <c r="K84" s="312"/>
      <c r="L84" s="312"/>
      <c r="M84" s="44">
        <v>788</v>
      </c>
      <c r="N84" s="568">
        <f>IF((AB79-AB46)&gt;0,(AB79-AB46),0)</f>
        <v>0</v>
      </c>
      <c r="O84" s="329" t="s">
        <v>237</v>
      </c>
      <c r="P84" s="331"/>
      <c r="Q84" s="330"/>
      <c r="R84" s="44">
        <v>803</v>
      </c>
      <c r="S84" s="567"/>
      <c r="T84" s="570" t="s">
        <v>247</v>
      </c>
      <c r="U84" s="44">
        <v>804</v>
      </c>
      <c r="V84" s="567"/>
      <c r="W84" s="566" t="s">
        <v>244</v>
      </c>
      <c r="X84" s="44">
        <v>805</v>
      </c>
      <c r="Y84" s="567"/>
      <c r="Z84" s="566" t="s">
        <v>84</v>
      </c>
      <c r="AA84" s="44">
        <v>789</v>
      </c>
      <c r="AB84" s="194"/>
      <c r="AC84" s="46" t="s">
        <v>15</v>
      </c>
      <c r="AD84" s="13">
        <f t="shared" si="21"/>
        <v>0</v>
      </c>
      <c r="AG84" s="189">
        <f t="shared" si="22"/>
        <v>0</v>
      </c>
    </row>
    <row r="85" spans="1:33" s="6" customFormat="1" ht="9.6" customHeight="1" x14ac:dyDescent="0.25">
      <c r="A85" s="9"/>
      <c r="B85" s="36"/>
      <c r="C85" s="48"/>
      <c r="D85" s="49"/>
      <c r="E85" s="49"/>
      <c r="F85" s="49"/>
      <c r="G85" s="49"/>
      <c r="H85" s="49"/>
      <c r="I85" s="49"/>
      <c r="J85" s="49"/>
      <c r="K85" s="49"/>
      <c r="L85" s="49"/>
      <c r="M85" s="50"/>
      <c r="N85" s="51"/>
      <c r="O85" s="51"/>
      <c r="P85" s="51"/>
      <c r="Q85" s="51"/>
      <c r="R85" s="50"/>
      <c r="S85" s="52"/>
      <c r="T85" s="52"/>
      <c r="U85" s="53"/>
      <c r="V85" s="50"/>
      <c r="W85" s="54"/>
      <c r="X85" s="54"/>
      <c r="Y85" s="52"/>
      <c r="Z85" s="55"/>
      <c r="AA85" s="50"/>
      <c r="AB85" s="195"/>
      <c r="AC85" s="55"/>
      <c r="AD85" s="47"/>
    </row>
    <row r="86" spans="1:33" s="6" customFormat="1" ht="10.5" customHeight="1" x14ac:dyDescent="0.25">
      <c r="A86" s="56"/>
      <c r="B86" s="57"/>
      <c r="C86" s="58"/>
      <c r="D86" s="59"/>
      <c r="E86" s="59"/>
      <c r="F86" s="59"/>
      <c r="G86" s="59"/>
      <c r="H86" s="59"/>
      <c r="I86" s="59"/>
      <c r="J86" s="59"/>
      <c r="K86" s="59"/>
      <c r="L86" s="59"/>
      <c r="M86" s="60"/>
      <c r="N86" s="61"/>
      <c r="O86" s="61"/>
      <c r="P86" s="61"/>
      <c r="Q86" s="61"/>
      <c r="R86" s="60"/>
      <c r="S86" s="32"/>
      <c r="T86" s="32"/>
      <c r="U86" s="32"/>
      <c r="V86" s="60"/>
      <c r="W86" s="62"/>
      <c r="X86" s="62"/>
      <c r="Y86" s="32"/>
      <c r="Z86" s="16"/>
      <c r="AA86" s="60"/>
      <c r="AB86" s="196"/>
      <c r="AC86" s="47"/>
      <c r="AD86" s="47"/>
    </row>
    <row r="87" spans="1:33" s="6" customFormat="1" ht="12.75" x14ac:dyDescent="0.25">
      <c r="A87" s="56"/>
      <c r="B87" s="57"/>
      <c r="C87" s="43">
        <v>57</v>
      </c>
      <c r="D87" s="311" t="s">
        <v>91</v>
      </c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41"/>
      <c r="AA87" s="44">
        <v>760</v>
      </c>
      <c r="AB87" s="194"/>
      <c r="AC87" s="46" t="s">
        <v>15</v>
      </c>
      <c r="AD87" s="13">
        <f t="shared" ref="AD87:AD88" si="23">+IF(AG87&gt;0,1,0)</f>
        <v>0</v>
      </c>
      <c r="AG87" s="188">
        <f t="shared" ref="AG87:AG88" si="24">+AB87</f>
        <v>0</v>
      </c>
    </row>
    <row r="88" spans="1:33" s="6" customFormat="1" ht="12.75" x14ac:dyDescent="0.25">
      <c r="A88" s="56"/>
      <c r="B88" s="57"/>
      <c r="C88" s="43">
        <v>58</v>
      </c>
      <c r="D88" s="311" t="s">
        <v>92</v>
      </c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41"/>
      <c r="AA88" s="44">
        <v>767</v>
      </c>
      <c r="AB88" s="194"/>
      <c r="AC88" s="46" t="s">
        <v>22</v>
      </c>
      <c r="AD88" s="13">
        <f t="shared" si="23"/>
        <v>0</v>
      </c>
      <c r="AG88" s="188">
        <f t="shared" si="24"/>
        <v>0</v>
      </c>
    </row>
    <row r="89" spans="1:33" s="6" customFormat="1" ht="9" customHeight="1" x14ac:dyDescent="0.25">
      <c r="A89" s="56"/>
      <c r="B89" s="57"/>
      <c r="C89" s="10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4"/>
      <c r="Z89" s="64"/>
      <c r="AA89" s="10"/>
      <c r="AB89" s="197"/>
      <c r="AC89" s="16"/>
      <c r="AD89" s="16"/>
    </row>
    <row r="90" spans="1:33" s="6" customFormat="1" ht="12.95" customHeight="1" x14ac:dyDescent="0.25">
      <c r="B90" s="213" t="s">
        <v>93</v>
      </c>
      <c r="C90" s="65">
        <v>59</v>
      </c>
      <c r="D90" s="342" t="s">
        <v>94</v>
      </c>
      <c r="E90" s="344" t="s">
        <v>95</v>
      </c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4"/>
      <c r="Q90" s="344"/>
      <c r="R90" s="344"/>
      <c r="S90" s="344"/>
      <c r="T90" s="344"/>
      <c r="U90" s="344"/>
      <c r="V90" s="344"/>
      <c r="W90" s="344"/>
      <c r="X90" s="344"/>
      <c r="Y90" s="344"/>
      <c r="Z90" s="344"/>
      <c r="AA90" s="66">
        <v>50</v>
      </c>
      <c r="AB90" s="198"/>
      <c r="AC90" s="67" t="s">
        <v>15</v>
      </c>
      <c r="AD90" s="13">
        <f t="shared" ref="AD90:AD100" si="25">+IF(AG90&gt;0,1,0)</f>
        <v>0</v>
      </c>
      <c r="AG90" s="188">
        <f t="shared" ref="AG90:AG100" si="26">+AB90</f>
        <v>0</v>
      </c>
    </row>
    <row r="91" spans="1:33" s="6" customFormat="1" ht="12.95" customHeight="1" x14ac:dyDescent="0.25">
      <c r="B91" s="213"/>
      <c r="C91" s="345">
        <v>60</v>
      </c>
      <c r="D91" s="343"/>
      <c r="E91" s="288" t="s">
        <v>96</v>
      </c>
      <c r="F91" s="289"/>
      <c r="G91" s="289"/>
      <c r="H91" s="289"/>
      <c r="I91" s="289"/>
      <c r="J91" s="290"/>
      <c r="K91" s="346" t="s">
        <v>97</v>
      </c>
      <c r="L91" s="347"/>
      <c r="M91" s="348"/>
      <c r="N91" s="349">
        <v>751</v>
      </c>
      <c r="O91" s="350" t="s">
        <v>98</v>
      </c>
      <c r="P91" s="351"/>
      <c r="Q91" s="351"/>
      <c r="R91" s="352"/>
      <c r="S91" s="360">
        <v>735</v>
      </c>
      <c r="T91" s="350" t="s">
        <v>99</v>
      </c>
      <c r="U91" s="351"/>
      <c r="V91" s="352"/>
      <c r="W91" s="347" t="s">
        <v>100</v>
      </c>
      <c r="X91" s="347"/>
      <c r="Y91" s="347"/>
      <c r="Z91" s="347"/>
      <c r="AA91" s="335">
        <v>48</v>
      </c>
      <c r="AB91" s="337"/>
      <c r="AC91" s="339" t="s">
        <v>15</v>
      </c>
      <c r="AD91" s="13">
        <f t="shared" si="25"/>
        <v>0</v>
      </c>
      <c r="AG91" s="188">
        <f t="shared" si="26"/>
        <v>0</v>
      </c>
    </row>
    <row r="92" spans="1:33" s="6" customFormat="1" ht="12.95" customHeight="1" x14ac:dyDescent="0.25">
      <c r="B92" s="213"/>
      <c r="C92" s="345"/>
      <c r="D92" s="343"/>
      <c r="E92" s="291"/>
      <c r="F92" s="292"/>
      <c r="G92" s="292"/>
      <c r="H92" s="292"/>
      <c r="I92" s="292"/>
      <c r="J92" s="293"/>
      <c r="K92" s="291"/>
      <c r="L92" s="292"/>
      <c r="M92" s="293"/>
      <c r="N92" s="336"/>
      <c r="O92" s="357"/>
      <c r="P92" s="358"/>
      <c r="Q92" s="358"/>
      <c r="R92" s="359"/>
      <c r="S92" s="336"/>
      <c r="T92" s="357"/>
      <c r="U92" s="358"/>
      <c r="V92" s="359"/>
      <c r="W92" s="292"/>
      <c r="X92" s="292"/>
      <c r="Y92" s="292"/>
      <c r="Z92" s="292"/>
      <c r="AA92" s="336"/>
      <c r="AB92" s="338"/>
      <c r="AC92" s="340"/>
      <c r="AD92" s="13">
        <f t="shared" si="25"/>
        <v>0</v>
      </c>
      <c r="AG92" s="188">
        <f>+AB92+T92+O92</f>
        <v>0</v>
      </c>
    </row>
    <row r="93" spans="1:33" s="6" customFormat="1" ht="12.95" customHeight="1" x14ac:dyDescent="0.25">
      <c r="B93" s="213"/>
      <c r="C93" s="68">
        <v>61</v>
      </c>
      <c r="D93" s="343"/>
      <c r="E93" s="246" t="s">
        <v>227</v>
      </c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69">
        <v>151</v>
      </c>
      <c r="AB93" s="193"/>
      <c r="AC93" s="70" t="s">
        <v>15</v>
      </c>
      <c r="AD93" s="13">
        <f t="shared" si="25"/>
        <v>0</v>
      </c>
      <c r="AG93" s="188">
        <f t="shared" si="26"/>
        <v>0</v>
      </c>
    </row>
    <row r="94" spans="1:33" s="6" customFormat="1" ht="12.95" customHeight="1" x14ac:dyDescent="0.25">
      <c r="B94" s="213"/>
      <c r="C94" s="68">
        <v>62</v>
      </c>
      <c r="D94" s="343"/>
      <c r="E94" s="246" t="s">
        <v>101</v>
      </c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69">
        <v>153</v>
      </c>
      <c r="AB94" s="193"/>
      <c r="AC94" s="70" t="s">
        <v>15</v>
      </c>
      <c r="AD94" s="13">
        <f t="shared" si="25"/>
        <v>0</v>
      </c>
      <c r="AG94" s="188">
        <f t="shared" si="26"/>
        <v>0</v>
      </c>
    </row>
    <row r="95" spans="1:33" s="6" customFormat="1" ht="12.95" customHeight="1" x14ac:dyDescent="0.25">
      <c r="B95" s="213"/>
      <c r="C95" s="68">
        <v>63</v>
      </c>
      <c r="D95" s="343"/>
      <c r="E95" s="364" t="s">
        <v>222</v>
      </c>
      <c r="F95" s="364"/>
      <c r="G95" s="364"/>
      <c r="H95" s="364"/>
      <c r="I95" s="364"/>
      <c r="J95" s="364"/>
      <c r="K95" s="364"/>
      <c r="L95" s="36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364"/>
      <c r="AA95" s="207">
        <v>49</v>
      </c>
      <c r="AB95" s="193"/>
      <c r="AC95" s="70" t="s">
        <v>15</v>
      </c>
      <c r="AD95" s="13">
        <f t="shared" si="25"/>
        <v>0</v>
      </c>
      <c r="AG95" s="188">
        <f t="shared" si="26"/>
        <v>0</v>
      </c>
    </row>
    <row r="96" spans="1:33" s="6" customFormat="1" ht="12.95" customHeight="1" x14ac:dyDescent="0.25">
      <c r="B96" s="213"/>
      <c r="C96" s="68">
        <v>64</v>
      </c>
      <c r="D96" s="343"/>
      <c r="E96" s="365" t="s">
        <v>223</v>
      </c>
      <c r="F96" s="365"/>
      <c r="G96" s="365"/>
      <c r="H96" s="365"/>
      <c r="I96" s="365"/>
      <c r="J96" s="365"/>
      <c r="K96" s="365"/>
      <c r="L96" s="365"/>
      <c r="M96" s="365"/>
      <c r="N96" s="365"/>
      <c r="O96" s="365"/>
      <c r="P96" s="365"/>
      <c r="Q96" s="365"/>
      <c r="R96" s="365"/>
      <c r="S96" s="365"/>
      <c r="T96" s="365"/>
      <c r="U96" s="365"/>
      <c r="V96" s="365"/>
      <c r="W96" s="365"/>
      <c r="X96" s="365"/>
      <c r="Y96" s="365"/>
      <c r="Z96" s="365"/>
      <c r="AA96" s="207">
        <v>155</v>
      </c>
      <c r="AB96" s="193"/>
      <c r="AC96" s="70" t="s">
        <v>15</v>
      </c>
      <c r="AD96" s="13">
        <f t="shared" si="25"/>
        <v>0</v>
      </c>
      <c r="AG96" s="188">
        <f t="shared" si="26"/>
        <v>0</v>
      </c>
    </row>
    <row r="97" spans="2:33" s="6" customFormat="1" ht="12.95" customHeight="1" x14ac:dyDescent="0.25">
      <c r="B97" s="213"/>
      <c r="C97" s="68">
        <v>65</v>
      </c>
      <c r="D97" s="343"/>
      <c r="E97" s="246" t="s">
        <v>102</v>
      </c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69">
        <v>54</v>
      </c>
      <c r="AB97" s="193"/>
      <c r="AC97" s="70" t="s">
        <v>15</v>
      </c>
      <c r="AD97" s="13">
        <f t="shared" si="25"/>
        <v>0</v>
      </c>
      <c r="AG97" s="188">
        <f t="shared" si="26"/>
        <v>0</v>
      </c>
    </row>
    <row r="98" spans="2:33" s="6" customFormat="1" ht="12.95" customHeight="1" x14ac:dyDescent="0.25">
      <c r="B98" s="213"/>
      <c r="C98" s="68">
        <v>66</v>
      </c>
      <c r="D98" s="343"/>
      <c r="E98" s="246" t="s">
        <v>103</v>
      </c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69">
        <v>56</v>
      </c>
      <c r="AB98" s="193"/>
      <c r="AC98" s="70" t="s">
        <v>15</v>
      </c>
      <c r="AD98" s="13">
        <f t="shared" si="25"/>
        <v>0</v>
      </c>
      <c r="AG98" s="188">
        <f t="shared" si="26"/>
        <v>0</v>
      </c>
    </row>
    <row r="99" spans="2:33" s="6" customFormat="1" ht="12.95" customHeight="1" x14ac:dyDescent="0.25">
      <c r="B99" s="213"/>
      <c r="C99" s="68">
        <v>67</v>
      </c>
      <c r="D99" s="343"/>
      <c r="E99" s="246" t="s">
        <v>104</v>
      </c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69">
        <v>588</v>
      </c>
      <c r="AB99" s="193"/>
      <c r="AC99" s="70" t="s">
        <v>15</v>
      </c>
      <c r="AD99" s="13">
        <f t="shared" si="25"/>
        <v>0</v>
      </c>
      <c r="AG99" s="188">
        <f t="shared" si="26"/>
        <v>0</v>
      </c>
    </row>
    <row r="100" spans="2:33" s="6" customFormat="1" ht="12.95" customHeight="1" x14ac:dyDescent="0.25">
      <c r="B100" s="213"/>
      <c r="C100" s="68">
        <v>68</v>
      </c>
      <c r="D100" s="343"/>
      <c r="E100" s="353" t="s">
        <v>105</v>
      </c>
      <c r="F100" s="353"/>
      <c r="G100" s="353"/>
      <c r="H100" s="353"/>
      <c r="I100" s="353"/>
      <c r="J100" s="353"/>
      <c r="K100" s="353"/>
      <c r="L100" s="353"/>
      <c r="M100" s="353"/>
      <c r="N100" s="353"/>
      <c r="O100" s="353"/>
      <c r="P100" s="353"/>
      <c r="Q100" s="353"/>
      <c r="R100" s="353"/>
      <c r="S100" s="353"/>
      <c r="T100" s="353"/>
      <c r="U100" s="353"/>
      <c r="V100" s="353"/>
      <c r="W100" s="353"/>
      <c r="X100" s="353"/>
      <c r="Y100" s="353"/>
      <c r="Z100" s="353"/>
      <c r="AA100" s="71">
        <v>589</v>
      </c>
      <c r="AB100" s="199"/>
      <c r="AC100" s="72" t="s">
        <v>15</v>
      </c>
      <c r="AD100" s="13">
        <f t="shared" si="25"/>
        <v>0</v>
      </c>
      <c r="AG100" s="188">
        <f t="shared" si="26"/>
        <v>0</v>
      </c>
    </row>
    <row r="101" spans="2:33" s="6" customFormat="1" ht="28.5" customHeight="1" x14ac:dyDescent="0.25">
      <c r="B101" s="213"/>
      <c r="C101" s="354"/>
      <c r="D101" s="238"/>
      <c r="E101" s="238"/>
      <c r="F101" s="355" t="s">
        <v>106</v>
      </c>
      <c r="G101" s="355"/>
      <c r="H101" s="355"/>
      <c r="I101" s="238" t="s">
        <v>107</v>
      </c>
      <c r="J101" s="238"/>
      <c r="K101" s="238"/>
      <c r="L101" s="238"/>
      <c r="M101" s="238"/>
      <c r="N101" s="238" t="s">
        <v>108</v>
      </c>
      <c r="O101" s="238"/>
      <c r="P101" s="238"/>
      <c r="Q101" s="238"/>
      <c r="R101" s="238"/>
      <c r="S101" s="238"/>
      <c r="T101" s="238" t="s">
        <v>109</v>
      </c>
      <c r="U101" s="238"/>
      <c r="V101" s="238"/>
      <c r="W101" s="356" t="s">
        <v>110</v>
      </c>
      <c r="X101" s="356"/>
      <c r="Y101" s="356"/>
      <c r="Z101" s="356"/>
      <c r="AA101" s="238" t="s">
        <v>111</v>
      </c>
      <c r="AB101" s="238"/>
      <c r="AC101" s="239"/>
      <c r="AD101" s="10"/>
    </row>
    <row r="102" spans="2:33" s="6" customFormat="1" ht="33.6" customHeight="1" x14ac:dyDescent="0.25">
      <c r="B102" s="213"/>
      <c r="C102" s="68">
        <v>69</v>
      </c>
      <c r="D102" s="220" t="s">
        <v>112</v>
      </c>
      <c r="E102" s="260" t="s">
        <v>113</v>
      </c>
      <c r="F102" s="246"/>
      <c r="G102" s="12">
        <v>750</v>
      </c>
      <c r="H102" s="206"/>
      <c r="I102" s="12">
        <v>30</v>
      </c>
      <c r="J102" s="361"/>
      <c r="K102" s="362"/>
      <c r="L102" s="362"/>
      <c r="M102" s="362"/>
      <c r="N102" s="12">
        <v>563</v>
      </c>
      <c r="O102" s="361"/>
      <c r="P102" s="362"/>
      <c r="Q102" s="362"/>
      <c r="R102" s="362"/>
      <c r="S102" s="362"/>
      <c r="T102" s="12">
        <v>115</v>
      </c>
      <c r="U102" s="367"/>
      <c r="V102" s="368"/>
      <c r="W102" s="12">
        <v>68</v>
      </c>
      <c r="X102" s="361"/>
      <c r="Y102" s="362"/>
      <c r="Z102" s="362"/>
      <c r="AA102" s="73">
        <v>62</v>
      </c>
      <c r="AB102" s="200"/>
      <c r="AC102" s="70" t="s">
        <v>15</v>
      </c>
      <c r="AD102" s="13">
        <f t="shared" ref="AD102:AD106" si="27">+IF(AG102&gt;0,1,0)</f>
        <v>0</v>
      </c>
      <c r="AG102" s="188">
        <f t="shared" ref="AG102:AG104" si="28">+AB102+U102+O102+J102+X102</f>
        <v>0</v>
      </c>
    </row>
    <row r="103" spans="2:33" s="6" customFormat="1" ht="12.75" x14ac:dyDescent="0.25">
      <c r="B103" s="213"/>
      <c r="C103" s="68">
        <v>70</v>
      </c>
      <c r="D103" s="221"/>
      <c r="E103" s="364" t="s">
        <v>226</v>
      </c>
      <c r="F103" s="365"/>
      <c r="G103" s="365"/>
      <c r="H103" s="365"/>
      <c r="I103" s="365"/>
      <c r="J103" s="365"/>
      <c r="K103" s="365"/>
      <c r="L103" s="365"/>
      <c r="M103" s="365"/>
      <c r="N103" s="365"/>
      <c r="O103" s="365"/>
      <c r="P103" s="365"/>
      <c r="Q103" s="365"/>
      <c r="R103" s="365"/>
      <c r="S103" s="365"/>
      <c r="T103" s="365"/>
      <c r="U103" s="365"/>
      <c r="V103" s="365"/>
      <c r="W103" s="365"/>
      <c r="X103" s="365"/>
      <c r="Y103" s="365"/>
      <c r="Z103" s="365"/>
      <c r="AA103" s="73">
        <v>156</v>
      </c>
      <c r="AB103" s="200"/>
      <c r="AC103" s="70" t="s">
        <v>15</v>
      </c>
      <c r="AD103" s="13">
        <f t="shared" si="27"/>
        <v>0</v>
      </c>
      <c r="AG103" s="188">
        <f t="shared" si="28"/>
        <v>0</v>
      </c>
    </row>
    <row r="104" spans="2:33" s="6" customFormat="1" ht="12.95" customHeight="1" x14ac:dyDescent="0.25">
      <c r="B104" s="213"/>
      <c r="C104" s="68">
        <v>71</v>
      </c>
      <c r="D104" s="221"/>
      <c r="E104" s="242" t="s">
        <v>114</v>
      </c>
      <c r="F104" s="363"/>
      <c r="G104" s="363"/>
      <c r="H104" s="363"/>
      <c r="I104" s="12">
        <v>565</v>
      </c>
      <c r="J104" s="361"/>
      <c r="K104" s="362"/>
      <c r="L104" s="362"/>
      <c r="M104" s="362"/>
      <c r="N104" s="12">
        <v>120</v>
      </c>
      <c r="O104" s="361"/>
      <c r="P104" s="362"/>
      <c r="Q104" s="362"/>
      <c r="R104" s="362"/>
      <c r="S104" s="362"/>
      <c r="T104" s="12">
        <v>542</v>
      </c>
      <c r="U104" s="361"/>
      <c r="V104" s="362"/>
      <c r="W104" s="12">
        <v>122</v>
      </c>
      <c r="X104" s="361"/>
      <c r="Y104" s="362"/>
      <c r="Z104" s="362"/>
      <c r="AA104" s="69">
        <v>123</v>
      </c>
      <c r="AB104" s="193"/>
      <c r="AC104" s="70" t="s">
        <v>15</v>
      </c>
      <c r="AD104" s="13">
        <f t="shared" si="27"/>
        <v>0</v>
      </c>
      <c r="AG104" s="188">
        <f t="shared" si="28"/>
        <v>0</v>
      </c>
    </row>
    <row r="105" spans="2:33" s="6" customFormat="1" ht="14.25" customHeight="1" x14ac:dyDescent="0.25">
      <c r="B105" s="213"/>
      <c r="C105" s="68">
        <v>72</v>
      </c>
      <c r="D105" s="221"/>
      <c r="E105" s="242" t="s">
        <v>115</v>
      </c>
      <c r="F105" s="363"/>
      <c r="G105" s="363"/>
      <c r="H105" s="363"/>
      <c r="I105" s="12">
        <v>700</v>
      </c>
      <c r="J105" s="361"/>
      <c r="K105" s="362"/>
      <c r="L105" s="362"/>
      <c r="M105" s="362"/>
      <c r="N105" s="12">
        <v>701</v>
      </c>
      <c r="O105" s="361"/>
      <c r="P105" s="362"/>
      <c r="Q105" s="362"/>
      <c r="R105" s="362"/>
      <c r="S105" s="362"/>
      <c r="T105" s="12">
        <v>702</v>
      </c>
      <c r="U105" s="361"/>
      <c r="V105" s="362"/>
      <c r="W105" s="12">
        <v>711</v>
      </c>
      <c r="X105" s="361"/>
      <c r="Y105" s="362"/>
      <c r="Z105" s="362"/>
      <c r="AA105" s="69">
        <v>703</v>
      </c>
      <c r="AB105" s="193"/>
      <c r="AC105" s="70" t="s">
        <v>15</v>
      </c>
      <c r="AD105" s="13">
        <f t="shared" si="27"/>
        <v>0</v>
      </c>
      <c r="AG105" s="188">
        <f>+AB105+U105+O105+J105+X105</f>
        <v>0</v>
      </c>
    </row>
    <row r="106" spans="2:33" s="6" customFormat="1" ht="14.25" customHeight="1" x14ac:dyDescent="0.25">
      <c r="B106" s="213"/>
      <c r="C106" s="68">
        <v>73</v>
      </c>
      <c r="D106" s="221"/>
      <c r="E106" s="242" t="s">
        <v>116</v>
      </c>
      <c r="F106" s="363"/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63"/>
      <c r="R106" s="363"/>
      <c r="S106" s="363"/>
      <c r="T106" s="363"/>
      <c r="U106" s="363"/>
      <c r="V106" s="363"/>
      <c r="W106" s="363"/>
      <c r="X106" s="363"/>
      <c r="Y106" s="363"/>
      <c r="Z106" s="363"/>
      <c r="AA106" s="69">
        <v>66</v>
      </c>
      <c r="AB106" s="193"/>
      <c r="AC106" s="70" t="s">
        <v>15</v>
      </c>
      <c r="AD106" s="13">
        <f t="shared" si="27"/>
        <v>0</v>
      </c>
      <c r="AG106" s="188">
        <f>+AB106</f>
        <v>0</v>
      </c>
    </row>
    <row r="107" spans="2:33" s="6" customFormat="1" ht="14.25" customHeight="1" x14ac:dyDescent="0.25">
      <c r="B107" s="213"/>
      <c r="C107" s="377">
        <v>74</v>
      </c>
      <c r="D107" s="221"/>
      <c r="E107" s="260" t="s">
        <v>117</v>
      </c>
      <c r="F107" s="379"/>
      <c r="G107" s="379"/>
      <c r="H107" s="379"/>
      <c r="I107" s="381" t="s">
        <v>118</v>
      </c>
      <c r="J107" s="363"/>
      <c r="K107" s="363"/>
      <c r="L107" s="363"/>
      <c r="M107" s="363"/>
      <c r="N107" s="381" t="s">
        <v>119</v>
      </c>
      <c r="O107" s="363"/>
      <c r="P107" s="363"/>
      <c r="Q107" s="363"/>
      <c r="R107" s="363"/>
      <c r="S107" s="363"/>
      <c r="T107" s="369" t="s">
        <v>120</v>
      </c>
      <c r="U107" s="363"/>
      <c r="V107" s="363"/>
      <c r="W107" s="363"/>
      <c r="X107" s="382"/>
      <c r="Y107" s="383"/>
      <c r="Z107" s="383"/>
      <c r="AA107" s="383"/>
      <c r="AB107" s="383"/>
      <c r="AC107" s="384"/>
      <c r="AD107" s="61"/>
    </row>
    <row r="108" spans="2:33" s="6" customFormat="1" ht="14.25" customHeight="1" x14ac:dyDescent="0.25">
      <c r="B108" s="213"/>
      <c r="C108" s="378"/>
      <c r="D108" s="221"/>
      <c r="E108" s="380"/>
      <c r="F108" s="379"/>
      <c r="G108" s="379"/>
      <c r="H108" s="379"/>
      <c r="I108" s="12">
        <v>721</v>
      </c>
      <c r="J108" s="361"/>
      <c r="K108" s="362"/>
      <c r="L108" s="362"/>
      <c r="M108" s="362"/>
      <c r="N108" s="12">
        <v>722</v>
      </c>
      <c r="O108" s="385"/>
      <c r="P108" s="362"/>
      <c r="Q108" s="362"/>
      <c r="R108" s="362"/>
      <c r="S108" s="362"/>
      <c r="T108" s="12">
        <v>724</v>
      </c>
      <c r="U108" s="386"/>
      <c r="V108" s="362"/>
      <c r="W108" s="362"/>
      <c r="X108" s="369" t="s">
        <v>121</v>
      </c>
      <c r="Y108" s="363"/>
      <c r="Z108" s="363"/>
      <c r="AA108" s="74">
        <v>723</v>
      </c>
      <c r="AB108" s="201"/>
      <c r="AC108" s="75" t="s">
        <v>22</v>
      </c>
      <c r="AD108" s="13">
        <f t="shared" ref="AD108:AD111" si="29">+IF(AG108&gt;0,1,0)</f>
        <v>0</v>
      </c>
      <c r="AG108" s="188">
        <f>+AB108</f>
        <v>0</v>
      </c>
    </row>
    <row r="109" spans="2:33" s="6" customFormat="1" ht="14.25" customHeight="1" x14ac:dyDescent="0.25">
      <c r="B109" s="213"/>
      <c r="C109" s="68">
        <v>75</v>
      </c>
      <c r="D109" s="221"/>
      <c r="E109" s="242" t="s">
        <v>122</v>
      </c>
      <c r="F109" s="363"/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63"/>
      <c r="R109" s="363"/>
      <c r="S109" s="363"/>
      <c r="T109" s="363"/>
      <c r="U109" s="363"/>
      <c r="V109" s="363"/>
      <c r="W109" s="363"/>
      <c r="X109" s="363"/>
      <c r="Y109" s="363"/>
      <c r="Z109" s="363"/>
      <c r="AA109" s="69">
        <v>152</v>
      </c>
      <c r="AB109" s="193"/>
      <c r="AC109" s="70" t="s">
        <v>15</v>
      </c>
      <c r="AD109" s="13">
        <f t="shared" si="29"/>
        <v>0</v>
      </c>
      <c r="AG109" s="188">
        <f t="shared" ref="AG109:AG111" si="30">+AB109</f>
        <v>0</v>
      </c>
    </row>
    <row r="110" spans="2:33" s="6" customFormat="1" ht="14.25" customHeight="1" x14ac:dyDescent="0.25">
      <c r="B110" s="213"/>
      <c r="C110" s="186">
        <v>76</v>
      </c>
      <c r="D110" s="221"/>
      <c r="E110" s="387" t="s">
        <v>224</v>
      </c>
      <c r="F110" s="388"/>
      <c r="G110" s="388"/>
      <c r="H110" s="388"/>
      <c r="I110" s="388"/>
      <c r="J110" s="388"/>
      <c r="K110" s="388"/>
      <c r="L110" s="388"/>
      <c r="M110" s="388"/>
      <c r="N110" s="388"/>
      <c r="O110" s="388"/>
      <c r="P110" s="388"/>
      <c r="Q110" s="388"/>
      <c r="R110" s="388"/>
      <c r="S110" s="388"/>
      <c r="T110" s="388"/>
      <c r="U110" s="388"/>
      <c r="V110" s="388"/>
      <c r="W110" s="388"/>
      <c r="X110" s="388"/>
      <c r="Y110" s="388"/>
      <c r="Z110" s="388"/>
      <c r="AA110" s="71">
        <v>157</v>
      </c>
      <c r="AB110" s="199"/>
      <c r="AC110" s="70" t="s">
        <v>15</v>
      </c>
      <c r="AD110" s="13">
        <f t="shared" si="29"/>
        <v>0</v>
      </c>
      <c r="AG110" s="188">
        <f t="shared" si="30"/>
        <v>0</v>
      </c>
    </row>
    <row r="111" spans="2:33" s="6" customFormat="1" ht="14.25" customHeight="1" x14ac:dyDescent="0.25">
      <c r="B111" s="213"/>
      <c r="C111" s="76">
        <v>77</v>
      </c>
      <c r="D111" s="366"/>
      <c r="E111" s="370" t="s">
        <v>123</v>
      </c>
      <c r="F111" s="371"/>
      <c r="G111" s="371"/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371"/>
      <c r="V111" s="371"/>
      <c r="W111" s="371"/>
      <c r="X111" s="371"/>
      <c r="Y111" s="371"/>
      <c r="Z111" s="372"/>
      <c r="AA111" s="77">
        <v>70</v>
      </c>
      <c r="AB111" s="202"/>
      <c r="AC111" s="78" t="s">
        <v>15</v>
      </c>
      <c r="AD111" s="13">
        <f t="shared" si="29"/>
        <v>0</v>
      </c>
      <c r="AG111" s="188">
        <f t="shared" si="30"/>
        <v>0</v>
      </c>
    </row>
    <row r="112" spans="2:33" s="6" customFormat="1" ht="8.1" customHeight="1" x14ac:dyDescent="0.25">
      <c r="B112" s="79"/>
      <c r="C112" s="80"/>
      <c r="D112" s="81"/>
      <c r="E112" s="82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4"/>
      <c r="AA112" s="85"/>
      <c r="AB112" s="203"/>
      <c r="AC112" s="86"/>
      <c r="AD112" s="47"/>
    </row>
    <row r="113" spans="1:33" s="6" customFormat="1" ht="14.25" customHeight="1" x14ac:dyDescent="0.25">
      <c r="B113" s="79"/>
      <c r="C113" s="43">
        <v>78</v>
      </c>
      <c r="D113" s="87"/>
      <c r="E113" s="370" t="s">
        <v>124</v>
      </c>
      <c r="F113" s="371"/>
      <c r="G113" s="371"/>
      <c r="H113" s="371"/>
      <c r="I113" s="371"/>
      <c r="J113" s="371"/>
      <c r="K113" s="371"/>
      <c r="L113" s="371"/>
      <c r="M113" s="371"/>
      <c r="N113" s="371"/>
      <c r="O113" s="371"/>
      <c r="P113" s="371"/>
      <c r="Q113" s="371"/>
      <c r="R113" s="371"/>
      <c r="S113" s="371"/>
      <c r="T113" s="371"/>
      <c r="U113" s="371"/>
      <c r="V113" s="371"/>
      <c r="W113" s="371"/>
      <c r="X113" s="371"/>
      <c r="Y113" s="371"/>
      <c r="Z113" s="372"/>
      <c r="AA113" s="77">
        <v>776</v>
      </c>
      <c r="AB113" s="202"/>
      <c r="AC113" s="78"/>
      <c r="AD113" s="13">
        <f t="shared" ref="AD113" si="31">+IF(AG113&gt;0,1,0)</f>
        <v>0</v>
      </c>
      <c r="AG113" s="188">
        <f>+AB113</f>
        <v>0</v>
      </c>
    </row>
    <row r="114" spans="1:33" s="6" customFormat="1" ht="8.25" customHeight="1" x14ac:dyDescent="0.25">
      <c r="B114" s="26"/>
      <c r="C114" s="88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88"/>
      <c r="AB114" s="89"/>
      <c r="AC114" s="26"/>
      <c r="AD114" s="90"/>
    </row>
    <row r="115" spans="1:33" s="6" customFormat="1" ht="15.75" customHeight="1" x14ac:dyDescent="0.25">
      <c r="A115" s="9"/>
      <c r="B115" s="24"/>
      <c r="C115" s="43">
        <v>79</v>
      </c>
      <c r="D115" s="373" t="s">
        <v>125</v>
      </c>
      <c r="E115" s="373"/>
      <c r="F115" s="373"/>
      <c r="G115" s="373"/>
      <c r="H115" s="373"/>
      <c r="I115" s="373"/>
      <c r="J115" s="373"/>
      <c r="K115" s="373"/>
      <c r="L115" s="373"/>
      <c r="M115" s="373"/>
      <c r="N115" s="373"/>
      <c r="O115" s="373"/>
      <c r="P115" s="373"/>
      <c r="Q115" s="373"/>
      <c r="R115" s="373"/>
      <c r="S115" s="373"/>
      <c r="T115" s="373"/>
      <c r="U115" s="373"/>
      <c r="V115" s="373"/>
      <c r="W115" s="373"/>
      <c r="X115" s="373"/>
      <c r="Y115" s="373"/>
      <c r="Z115" s="373"/>
      <c r="AA115" s="91">
        <v>595</v>
      </c>
      <c r="AB115" s="204">
        <f>+AB74+AB77+AB80+AB81+AB82+AB83+AB84+AB87-AB88+AB90+AB91+AB93+AB94+AB95+AB96+AB97+AB98+AB99+AB100+AB102+AB103+AB104+AB105+AB106-AB108+AB109+AB110+AB111</f>
        <v>0</v>
      </c>
      <c r="AC115" s="92" t="s">
        <v>36</v>
      </c>
      <c r="AD115" s="13">
        <f t="shared" ref="AD115" si="32">+IF(AG115&gt;0,1,0)</f>
        <v>0</v>
      </c>
      <c r="AG115" s="188">
        <f>+AB115</f>
        <v>0</v>
      </c>
    </row>
    <row r="116" spans="1:33" s="6" customFormat="1" ht="12.75" customHeight="1" x14ac:dyDescent="0.25">
      <c r="A116" s="9"/>
      <c r="B116" s="24"/>
      <c r="C116" s="37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93"/>
      <c r="R116" s="93"/>
      <c r="S116" s="24"/>
      <c r="T116" s="24"/>
      <c r="U116" s="24"/>
      <c r="V116" s="24"/>
      <c r="W116" s="24"/>
      <c r="X116" s="24"/>
      <c r="Y116" s="24"/>
      <c r="Z116" s="24"/>
      <c r="AA116" s="94"/>
      <c r="AB116" s="25"/>
      <c r="AC116" s="93"/>
      <c r="AD116" s="95"/>
    </row>
    <row r="117" spans="1:33" s="6" customFormat="1" ht="12" customHeight="1" x14ac:dyDescent="0.25">
      <c r="A117" s="9"/>
      <c r="B117" s="24"/>
      <c r="C117" s="37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9"/>
      <c r="O117" s="9"/>
      <c r="P117" s="9"/>
      <c r="Q117" s="9"/>
      <c r="R117" s="93"/>
      <c r="S117" s="24"/>
      <c r="T117" s="24"/>
      <c r="U117" s="24"/>
      <c r="V117" s="24"/>
      <c r="W117" s="24"/>
      <c r="X117" s="24"/>
      <c r="Y117" s="24"/>
      <c r="Z117" s="24"/>
      <c r="AA117" s="94"/>
      <c r="AB117" s="25"/>
      <c r="AC117" s="93"/>
      <c r="AD117" s="95"/>
    </row>
    <row r="118" spans="1:33" s="6" customFormat="1" ht="9" customHeight="1" x14ac:dyDescent="0.25">
      <c r="A118" s="9"/>
      <c r="B118" s="24"/>
      <c r="C118" s="37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93"/>
      <c r="R118" s="93"/>
      <c r="S118" s="24"/>
      <c r="T118" s="24"/>
      <c r="U118" s="24"/>
      <c r="V118" s="24"/>
      <c r="W118" s="24"/>
      <c r="X118" s="24"/>
      <c r="Y118" s="24"/>
      <c r="Z118" s="24"/>
      <c r="AA118" s="94"/>
      <c r="AB118" s="25"/>
      <c r="AC118" s="93"/>
      <c r="AD118" s="95"/>
    </row>
    <row r="119" spans="1:33" s="6" customFormat="1" ht="5.25" customHeight="1" x14ac:dyDescent="0.25">
      <c r="A119" s="9"/>
      <c r="B119" s="96"/>
      <c r="C119" s="37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93"/>
      <c r="R119" s="93"/>
      <c r="S119" s="24"/>
      <c r="T119" s="24"/>
      <c r="U119" s="24"/>
      <c r="V119" s="24"/>
      <c r="W119" s="24"/>
      <c r="X119" s="24"/>
      <c r="Y119" s="24"/>
      <c r="Z119" s="24"/>
      <c r="AA119" s="94"/>
      <c r="AB119" s="25"/>
      <c r="AC119" s="93"/>
      <c r="AD119" s="95"/>
    </row>
    <row r="120" spans="1:33" s="6" customFormat="1" ht="14.25" customHeight="1" x14ac:dyDescent="0.25">
      <c r="A120" s="9"/>
      <c r="B120" s="97">
        <v>1</v>
      </c>
      <c r="C120" s="374" t="s">
        <v>126</v>
      </c>
      <c r="D120" s="374"/>
      <c r="E120" s="374"/>
      <c r="F120" s="374"/>
      <c r="G120" s="374"/>
      <c r="H120" s="374"/>
      <c r="I120" s="374"/>
      <c r="J120" s="374"/>
      <c r="K120" s="374"/>
      <c r="L120" s="374"/>
      <c r="M120" s="374"/>
      <c r="N120" s="374"/>
      <c r="O120" s="374"/>
      <c r="P120" s="374"/>
      <c r="Q120" s="97">
        <v>2</v>
      </c>
      <c r="R120" s="375" t="s">
        <v>127</v>
      </c>
      <c r="S120" s="375"/>
      <c r="T120" s="375"/>
      <c r="U120" s="375"/>
      <c r="V120" s="375"/>
      <c r="W120" s="375"/>
      <c r="X120" s="375"/>
      <c r="Y120" s="98">
        <v>5</v>
      </c>
      <c r="Z120" s="375" t="s">
        <v>128</v>
      </c>
      <c r="AA120" s="375"/>
      <c r="AB120" s="375"/>
      <c r="AC120" s="376"/>
      <c r="AD120" s="10"/>
    </row>
    <row r="121" spans="1:33" s="6" customFormat="1" ht="14.25" customHeight="1" x14ac:dyDescent="0.25">
      <c r="A121" s="9"/>
      <c r="B121" s="390"/>
      <c r="C121" s="391"/>
      <c r="D121" s="391"/>
      <c r="E121" s="391"/>
      <c r="F121" s="391"/>
      <c r="G121" s="391"/>
      <c r="H121" s="391"/>
      <c r="I121" s="391"/>
      <c r="J121" s="391"/>
      <c r="K121" s="391"/>
      <c r="L121" s="391"/>
      <c r="M121" s="391"/>
      <c r="N121" s="391"/>
      <c r="O121" s="391"/>
      <c r="P121" s="392"/>
      <c r="Q121" s="393"/>
      <c r="R121" s="394"/>
      <c r="S121" s="394"/>
      <c r="T121" s="394"/>
      <c r="U121" s="394"/>
      <c r="V121" s="394"/>
      <c r="W121" s="394"/>
      <c r="X121" s="395"/>
      <c r="Y121" s="396"/>
      <c r="Z121" s="397"/>
      <c r="AA121" s="397"/>
      <c r="AB121" s="397"/>
      <c r="AC121" s="398"/>
      <c r="AD121" s="13">
        <f t="shared" ref="AD121" si="33">+IF(AG121&gt;0,1,0)</f>
        <v>1</v>
      </c>
      <c r="AG121" s="188">
        <v>1</v>
      </c>
    </row>
    <row r="122" spans="1:33" s="6" customFormat="1" ht="14.25" customHeight="1" x14ac:dyDescent="0.25">
      <c r="A122" s="9"/>
      <c r="B122" s="399" t="s">
        <v>129</v>
      </c>
      <c r="C122" s="400"/>
      <c r="D122" s="400"/>
      <c r="E122" s="400"/>
      <c r="F122" s="400"/>
      <c r="G122" s="400"/>
      <c r="H122" s="400"/>
      <c r="I122" s="99"/>
      <c r="J122" s="91">
        <v>583</v>
      </c>
      <c r="K122" s="401"/>
      <c r="L122" s="402"/>
      <c r="M122" s="100" t="s">
        <v>130</v>
      </c>
      <c r="N122" s="96"/>
      <c r="O122" s="96"/>
      <c r="P122" s="96"/>
      <c r="Q122" s="101"/>
      <c r="R122" s="101"/>
      <c r="S122" s="96"/>
      <c r="T122" s="96"/>
      <c r="U122" s="96"/>
      <c r="V122" s="24"/>
      <c r="W122" s="24"/>
      <c r="X122" s="24"/>
      <c r="Y122" s="102"/>
      <c r="Z122" s="102"/>
      <c r="AA122" s="94"/>
      <c r="AB122" s="25"/>
      <c r="AC122" s="93"/>
      <c r="AD122" s="13">
        <f t="shared" ref="AD122:AD124" si="34">+IF(AG122&gt;0,1,0)</f>
        <v>1</v>
      </c>
      <c r="AG122" s="188">
        <v>1</v>
      </c>
    </row>
    <row r="123" spans="1:33" s="6" customFormat="1" ht="14.25" customHeight="1" x14ac:dyDescent="0.25">
      <c r="A123" s="9"/>
      <c r="B123" s="24"/>
      <c r="C123" s="37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93"/>
      <c r="R123" s="93"/>
      <c r="S123" s="24"/>
      <c r="T123" s="24"/>
      <c r="U123" s="24"/>
      <c r="V123" s="24"/>
      <c r="W123" s="24"/>
      <c r="X123" s="24"/>
      <c r="Y123" s="24"/>
      <c r="Z123" s="24"/>
      <c r="AA123" s="94"/>
      <c r="AB123" s="25"/>
      <c r="AC123" s="93"/>
      <c r="AD123" s="13">
        <f t="shared" si="34"/>
        <v>1</v>
      </c>
      <c r="AG123" s="188">
        <v>1</v>
      </c>
    </row>
    <row r="124" spans="1:33" s="6" customFormat="1" ht="14.25" customHeight="1" x14ac:dyDescent="0.25">
      <c r="A124" s="9"/>
      <c r="B124" s="26"/>
      <c r="C124" s="3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7"/>
      <c r="AB124" s="25"/>
      <c r="AC124" s="24"/>
      <c r="AD124" s="13">
        <f t="shared" si="34"/>
        <v>1</v>
      </c>
      <c r="AG124" s="188">
        <v>1</v>
      </c>
    </row>
    <row r="125" spans="1:33" s="6" customFormat="1" ht="15" customHeight="1" x14ac:dyDescent="0.25">
      <c r="A125" s="9"/>
      <c r="B125" s="26"/>
      <c r="C125" s="403"/>
      <c r="D125" s="404"/>
      <c r="E125" s="404"/>
      <c r="F125" s="404"/>
      <c r="G125" s="404"/>
      <c r="H125" s="404"/>
      <c r="I125" s="404"/>
      <c r="J125" s="404"/>
      <c r="K125" s="404"/>
      <c r="L125" s="404"/>
      <c r="M125" s="404"/>
      <c r="N125" s="404"/>
      <c r="O125" s="404"/>
      <c r="P125" s="404"/>
      <c r="Q125" s="103">
        <v>135</v>
      </c>
      <c r="R125" s="405" t="s">
        <v>131</v>
      </c>
      <c r="S125" s="405"/>
      <c r="T125" s="405"/>
      <c r="U125" s="405"/>
      <c r="V125" s="405"/>
      <c r="W125" s="405"/>
      <c r="X125" s="405"/>
      <c r="Y125" s="405"/>
      <c r="Z125" s="405"/>
      <c r="AA125" s="104">
        <v>91</v>
      </c>
      <c r="AB125" s="205">
        <f>IF('F29 Reverso'!AE77&gt;0,'F29 Reverso'!AE77+AB115,AB115)</f>
        <v>0</v>
      </c>
      <c r="AC125" s="105" t="s">
        <v>36</v>
      </c>
      <c r="AD125" s="13">
        <f t="shared" ref="AD125:AD128" si="35">+IF(AG125&gt;0,1,0)</f>
        <v>0</v>
      </c>
      <c r="AG125" s="188">
        <f t="shared" ref="AG125:AG128" si="36">+AB125</f>
        <v>0</v>
      </c>
    </row>
    <row r="126" spans="1:33" s="6" customFormat="1" ht="15" customHeight="1" x14ac:dyDescent="0.25">
      <c r="A126" s="9"/>
      <c r="B126" s="26"/>
      <c r="C126" s="404"/>
      <c r="D126" s="404"/>
      <c r="E126" s="404"/>
      <c r="F126" s="404"/>
      <c r="G126" s="404"/>
      <c r="H126" s="404"/>
      <c r="I126" s="404"/>
      <c r="J126" s="404"/>
      <c r="K126" s="404"/>
      <c r="L126" s="404"/>
      <c r="M126" s="404"/>
      <c r="N126" s="404"/>
      <c r="O126" s="404"/>
      <c r="P126" s="404"/>
      <c r="Q126" s="106">
        <v>136</v>
      </c>
      <c r="R126" s="234" t="s">
        <v>132</v>
      </c>
      <c r="S126" s="234"/>
      <c r="T126" s="234"/>
      <c r="U126" s="234"/>
      <c r="V126" s="234"/>
      <c r="W126" s="234"/>
      <c r="X126" s="234"/>
      <c r="Y126" s="234"/>
      <c r="Z126" s="234"/>
      <c r="AA126" s="12">
        <v>92</v>
      </c>
      <c r="AB126" s="193"/>
      <c r="AC126" s="15" t="s">
        <v>15</v>
      </c>
      <c r="AD126" s="13">
        <f t="shared" si="35"/>
        <v>0</v>
      </c>
      <c r="AG126" s="188">
        <f t="shared" si="36"/>
        <v>0</v>
      </c>
    </row>
    <row r="127" spans="1:33" s="6" customFormat="1" ht="15" customHeight="1" x14ac:dyDescent="0.25">
      <c r="A127" s="9"/>
      <c r="B127" s="24"/>
      <c r="C127" s="37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106">
        <v>137</v>
      </c>
      <c r="R127" s="234" t="s">
        <v>133</v>
      </c>
      <c r="S127" s="234"/>
      <c r="T127" s="234"/>
      <c r="U127" s="234"/>
      <c r="V127" s="234"/>
      <c r="W127" s="234"/>
      <c r="X127" s="234"/>
      <c r="Y127" s="234"/>
      <c r="Z127" s="234"/>
      <c r="AA127" s="12">
        <v>93</v>
      </c>
      <c r="AB127" s="193"/>
      <c r="AC127" s="15" t="s">
        <v>15</v>
      </c>
      <c r="AD127" s="13">
        <f t="shared" si="35"/>
        <v>0</v>
      </c>
      <c r="AG127" s="188">
        <f t="shared" si="36"/>
        <v>0</v>
      </c>
    </row>
    <row r="128" spans="1:33" s="6" customFormat="1" ht="19.5" customHeight="1" x14ac:dyDescent="0.25">
      <c r="A128" s="9"/>
      <c r="B128" s="26"/>
      <c r="C128" s="37"/>
      <c r="D128" s="24"/>
      <c r="E128" s="24"/>
      <c r="F128" s="24" t="s">
        <v>134</v>
      </c>
      <c r="G128" s="24"/>
      <c r="H128" s="24"/>
      <c r="I128" s="24"/>
      <c r="J128" s="24"/>
      <c r="K128" s="24"/>
      <c r="L128" s="389"/>
      <c r="M128" s="389"/>
      <c r="N128" s="389"/>
      <c r="O128" s="389"/>
      <c r="P128" s="24"/>
      <c r="Q128" s="107">
        <v>138</v>
      </c>
      <c r="R128" s="325" t="s">
        <v>135</v>
      </c>
      <c r="S128" s="325"/>
      <c r="T128" s="325"/>
      <c r="U128" s="325"/>
      <c r="V128" s="325"/>
      <c r="W128" s="325"/>
      <c r="X128" s="325"/>
      <c r="Y128" s="325"/>
      <c r="Z128" s="325"/>
      <c r="AA128" s="20">
        <v>94</v>
      </c>
      <c r="AB128" s="202"/>
      <c r="AC128" s="35" t="s">
        <v>36</v>
      </c>
      <c r="AD128" s="13">
        <f t="shared" si="35"/>
        <v>0</v>
      </c>
      <c r="AG128" s="188">
        <f t="shared" si="36"/>
        <v>0</v>
      </c>
    </row>
  </sheetData>
  <autoFilter ref="AD12:AD128" xr:uid="{5241DC67-FACA-48D1-A731-49F24E89D8AD}"/>
  <mergeCells count="261">
    <mergeCell ref="O81:Q81"/>
    <mergeCell ref="N82:S82"/>
    <mergeCell ref="O83:Q83"/>
    <mergeCell ref="O84:Q84"/>
    <mergeCell ref="D9:I9"/>
    <mergeCell ref="K9:O9"/>
    <mergeCell ref="Q9:U9"/>
    <mergeCell ref="J10:O10"/>
    <mergeCell ref="P10:U10"/>
    <mergeCell ref="C10:H10"/>
    <mergeCell ref="J1:Z2"/>
    <mergeCell ref="C5:E5"/>
    <mergeCell ref="F5:G5"/>
    <mergeCell ref="H5:I5"/>
    <mergeCell ref="C6:C7"/>
    <mergeCell ref="F6:F7"/>
    <mergeCell ref="G6:G7"/>
    <mergeCell ref="H6:H7"/>
    <mergeCell ref="I6:I7"/>
    <mergeCell ref="R127:Z127"/>
    <mergeCell ref="L128:O128"/>
    <mergeCell ref="R128:Z128"/>
    <mergeCell ref="B121:P121"/>
    <mergeCell ref="Q121:X121"/>
    <mergeCell ref="Y121:AC121"/>
    <mergeCell ref="B122:H122"/>
    <mergeCell ref="K122:L122"/>
    <mergeCell ref="C125:P126"/>
    <mergeCell ref="R125:Z125"/>
    <mergeCell ref="R126:Z126"/>
    <mergeCell ref="E113:Z113"/>
    <mergeCell ref="D115:Z115"/>
    <mergeCell ref="C120:P120"/>
    <mergeCell ref="R120:X120"/>
    <mergeCell ref="Z120:AC120"/>
    <mergeCell ref="E106:Z106"/>
    <mergeCell ref="C107:C108"/>
    <mergeCell ref="E107:H108"/>
    <mergeCell ref="I107:M107"/>
    <mergeCell ref="N107:S107"/>
    <mergeCell ref="T107:W107"/>
    <mergeCell ref="X107:AC107"/>
    <mergeCell ref="J108:M108"/>
    <mergeCell ref="O108:S108"/>
    <mergeCell ref="U108:W108"/>
    <mergeCell ref="E110:Z110"/>
    <mergeCell ref="AA101:AC101"/>
    <mergeCell ref="D102:D111"/>
    <mergeCell ref="E102:F102"/>
    <mergeCell ref="J102:M102"/>
    <mergeCell ref="O102:S102"/>
    <mergeCell ref="U102:V102"/>
    <mergeCell ref="X102:Z102"/>
    <mergeCell ref="E104:H104"/>
    <mergeCell ref="J104:M104"/>
    <mergeCell ref="O104:S104"/>
    <mergeCell ref="X108:Z108"/>
    <mergeCell ref="E109:Z109"/>
    <mergeCell ref="E111:Z111"/>
    <mergeCell ref="E103:Z103"/>
    <mergeCell ref="E94:Z94"/>
    <mergeCell ref="E97:Z97"/>
    <mergeCell ref="E98:Z98"/>
    <mergeCell ref="S91:S92"/>
    <mergeCell ref="T91:V91"/>
    <mergeCell ref="W91:Z92"/>
    <mergeCell ref="U104:V104"/>
    <mergeCell ref="X104:Z104"/>
    <mergeCell ref="E105:H105"/>
    <mergeCell ref="J105:M105"/>
    <mergeCell ref="O105:S105"/>
    <mergeCell ref="U105:V105"/>
    <mergeCell ref="X105:Z105"/>
    <mergeCell ref="E95:Z95"/>
    <mergeCell ref="E96:Z96"/>
    <mergeCell ref="AA91:AA92"/>
    <mergeCell ref="AB91:AB92"/>
    <mergeCell ref="AC91:AC92"/>
    <mergeCell ref="D87:Z87"/>
    <mergeCell ref="D88:Z88"/>
    <mergeCell ref="B90:B111"/>
    <mergeCell ref="D90:D100"/>
    <mergeCell ref="E90:Z90"/>
    <mergeCell ref="C91:C92"/>
    <mergeCell ref="E91:J92"/>
    <mergeCell ref="K91:M92"/>
    <mergeCell ref="N91:N92"/>
    <mergeCell ref="O91:R91"/>
    <mergeCell ref="E99:Z99"/>
    <mergeCell ref="E100:Z100"/>
    <mergeCell ref="C101:E101"/>
    <mergeCell ref="F101:H101"/>
    <mergeCell ref="I101:M101"/>
    <mergeCell ref="N101:S101"/>
    <mergeCell ref="T101:V101"/>
    <mergeCell ref="W101:Z101"/>
    <mergeCell ref="O92:R92"/>
    <mergeCell ref="T92:V92"/>
    <mergeCell ref="E93:Z93"/>
    <mergeCell ref="D83:L83"/>
    <mergeCell ref="D84:L84"/>
    <mergeCell ref="D81:L81"/>
    <mergeCell ref="D82:L82"/>
    <mergeCell ref="D79:Z79"/>
    <mergeCell ref="AA79:AC79"/>
    <mergeCell ref="D80:L80"/>
    <mergeCell ref="D76:Z76"/>
    <mergeCell ref="AA76:AC76"/>
    <mergeCell ref="D77:L77"/>
    <mergeCell ref="N77:Q77"/>
    <mergeCell ref="S77:T77"/>
    <mergeCell ref="W77:X77"/>
    <mergeCell ref="Y77:Z77"/>
    <mergeCell ref="D73:Z73"/>
    <mergeCell ref="AA73:AC73"/>
    <mergeCell ref="D74:L74"/>
    <mergeCell ref="N74:Q74"/>
    <mergeCell ref="S74:T74"/>
    <mergeCell ref="W74:X74"/>
    <mergeCell ref="Y74:Z74"/>
    <mergeCell ref="AC64:AC65"/>
    <mergeCell ref="Y65:Z65"/>
    <mergeCell ref="D66:Z66"/>
    <mergeCell ref="D67:Z67"/>
    <mergeCell ref="D68:Z68"/>
    <mergeCell ref="D69:Z69"/>
    <mergeCell ref="AB62:AB63"/>
    <mergeCell ref="AC62:AC63"/>
    <mergeCell ref="Y63:Z63"/>
    <mergeCell ref="C64:C65"/>
    <mergeCell ref="D64:Q65"/>
    <mergeCell ref="R64:R65"/>
    <mergeCell ref="S64:V65"/>
    <mergeCell ref="Y64:Z64"/>
    <mergeCell ref="AA64:AA65"/>
    <mergeCell ref="AB64:AB65"/>
    <mergeCell ref="C62:C63"/>
    <mergeCell ref="D62:Q63"/>
    <mergeCell ref="R62:R63"/>
    <mergeCell ref="S62:V63"/>
    <mergeCell ref="Y62:Z62"/>
    <mergeCell ref="AA62:AA63"/>
    <mergeCell ref="D59:Z59"/>
    <mergeCell ref="D60:Z60"/>
    <mergeCell ref="C61:Q61"/>
    <mergeCell ref="R61:V61"/>
    <mergeCell ref="W61:Z61"/>
    <mergeCell ref="AA61:AC61"/>
    <mergeCell ref="D53:Z53"/>
    <mergeCell ref="D54:Z54"/>
    <mergeCell ref="D55:Z55"/>
    <mergeCell ref="D56:Z56"/>
    <mergeCell ref="D57:Z57"/>
    <mergeCell ref="D58:Z58"/>
    <mergeCell ref="U42:Z42"/>
    <mergeCell ref="AB42:AC42"/>
    <mergeCell ref="E45:E52"/>
    <mergeCell ref="F45:F50"/>
    <mergeCell ref="G45:S45"/>
    <mergeCell ref="U45:Z45"/>
    <mergeCell ref="G46:S46"/>
    <mergeCell ref="U46:Z46"/>
    <mergeCell ref="G47:S47"/>
    <mergeCell ref="U47:Z47"/>
    <mergeCell ref="G48:S48"/>
    <mergeCell ref="U48:Z48"/>
    <mergeCell ref="G49:S49"/>
    <mergeCell ref="U49:Z49"/>
    <mergeCell ref="G50:S50"/>
    <mergeCell ref="U50:Z50"/>
    <mergeCell ref="F51:F52"/>
    <mergeCell ref="G51:S51"/>
    <mergeCell ref="U51:Z51"/>
    <mergeCell ref="G52:S52"/>
    <mergeCell ref="U52:Z52"/>
    <mergeCell ref="D35:Z35"/>
    <mergeCell ref="D36:Z36"/>
    <mergeCell ref="B38:B69"/>
    <mergeCell ref="C38:S38"/>
    <mergeCell ref="T38:Z38"/>
    <mergeCell ref="AA38:AC38"/>
    <mergeCell ref="D39:D52"/>
    <mergeCell ref="E39:S39"/>
    <mergeCell ref="U39:Z39"/>
    <mergeCell ref="AB39:AC39"/>
    <mergeCell ref="G43:S43"/>
    <mergeCell ref="U43:Z43"/>
    <mergeCell ref="AB43:AC43"/>
    <mergeCell ref="E44:S44"/>
    <mergeCell ref="T44:Z44"/>
    <mergeCell ref="AA44:AC44"/>
    <mergeCell ref="E40:S40"/>
    <mergeCell ref="T40:Z40"/>
    <mergeCell ref="AA40:AC40"/>
    <mergeCell ref="E41:F43"/>
    <mergeCell ref="G41:S41"/>
    <mergeCell ref="U41:Z41"/>
    <mergeCell ref="AB41:AC41"/>
    <mergeCell ref="G42:S42"/>
    <mergeCell ref="U24:Z24"/>
    <mergeCell ref="D31:Z31"/>
    <mergeCell ref="D32:Z32"/>
    <mergeCell ref="D33:Z33"/>
    <mergeCell ref="D34:J34"/>
    <mergeCell ref="M34:O34"/>
    <mergeCell ref="R34:T34"/>
    <mergeCell ref="U34:V34"/>
    <mergeCell ref="X34:Z34"/>
    <mergeCell ref="F28:S28"/>
    <mergeCell ref="U28:Z28"/>
    <mergeCell ref="F29:S29"/>
    <mergeCell ref="U29:Z29"/>
    <mergeCell ref="F30:S30"/>
    <mergeCell ref="U30:Z30"/>
    <mergeCell ref="F15:S15"/>
    <mergeCell ref="U15:Z15"/>
    <mergeCell ref="AB15:AC15"/>
    <mergeCell ref="F18:Z18"/>
    <mergeCell ref="AB18:AC18"/>
    <mergeCell ref="F19:S19"/>
    <mergeCell ref="T19:Z19"/>
    <mergeCell ref="AA19:AC19"/>
    <mergeCell ref="E20:E30"/>
    <mergeCell ref="F20:S20"/>
    <mergeCell ref="U20:Z20"/>
    <mergeCell ref="F21:S21"/>
    <mergeCell ref="U21:Z21"/>
    <mergeCell ref="F25:S25"/>
    <mergeCell ref="U25:Z25"/>
    <mergeCell ref="F26:S26"/>
    <mergeCell ref="U26:Z26"/>
    <mergeCell ref="F27:S27"/>
    <mergeCell ref="U27:Z27"/>
    <mergeCell ref="F22:S22"/>
    <mergeCell ref="U22:Z22"/>
    <mergeCell ref="F23:S23"/>
    <mergeCell ref="U23:Z23"/>
    <mergeCell ref="F24:S24"/>
    <mergeCell ref="AA3:AB4"/>
    <mergeCell ref="AD62:AD63"/>
    <mergeCell ref="AG62:AG63"/>
    <mergeCell ref="AD64:AD65"/>
    <mergeCell ref="AG64:AG65"/>
    <mergeCell ref="B12:B36"/>
    <mergeCell ref="C12:S12"/>
    <mergeCell ref="T12:Z12"/>
    <mergeCell ref="AA12:AC12"/>
    <mergeCell ref="D13:D30"/>
    <mergeCell ref="E13:E18"/>
    <mergeCell ref="F13:S13"/>
    <mergeCell ref="U13:Z13"/>
    <mergeCell ref="F16:S16"/>
    <mergeCell ref="U16:Z16"/>
    <mergeCell ref="AB16:AC16"/>
    <mergeCell ref="F17:S17"/>
    <mergeCell ref="U17:Z17"/>
    <mergeCell ref="AB17:AC17"/>
    <mergeCell ref="AB13:AC13"/>
    <mergeCell ref="F14:S14"/>
    <mergeCell ref="U14:Z14"/>
    <mergeCell ref="AB14:AC14"/>
  </mergeCells>
  <phoneticPr fontId="37" type="noConversion"/>
  <hyperlinks>
    <hyperlink ref="AB2" r:id="rId1" xr:uid="{7AD7696B-A176-4662-9EEC-CD7545FB37FB}"/>
  </hyperlinks>
  <printOptions horizontalCentered="1"/>
  <pageMargins left="0.7" right="0.7" top="0.75" bottom="0.75" header="0.3" footer="0.3"/>
  <pageSetup scale="3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6580-E79D-49BF-B23A-9C0F72759555}">
  <sheetPr codeName="Hoja5">
    <pageSetUpPr fitToPage="1"/>
  </sheetPr>
  <dimension ref="A1:AI93"/>
  <sheetViews>
    <sheetView tabSelected="1" view="pageBreakPreview" topLeftCell="A87" zoomScaleNormal="100" zoomScaleSheetLayoutView="100" workbookViewId="0">
      <selection activeCell="AO11" sqref="AO11"/>
    </sheetView>
  </sheetViews>
  <sheetFormatPr baseColWidth="10" defaultColWidth="2.85546875" defaultRowHeight="12.2" customHeight="1" x14ac:dyDescent="0.25"/>
  <cols>
    <col min="1" max="1" width="2.140625" style="9" customWidth="1"/>
    <col min="2" max="2" width="2.85546875" style="6" customWidth="1"/>
    <col min="3" max="3" width="3.85546875" style="6" customWidth="1"/>
    <col min="4" max="4" width="5.140625" style="6" customWidth="1"/>
    <col min="5" max="5" width="6" style="6" customWidth="1"/>
    <col min="6" max="6" width="4.5703125" style="6" customWidth="1"/>
    <col min="7" max="7" width="4.140625" style="6" customWidth="1"/>
    <col min="8" max="8" width="5.5703125" style="6" customWidth="1"/>
    <col min="9" max="9" width="4.85546875" style="6" customWidth="1"/>
    <col min="10" max="10" width="2.85546875" style="6" customWidth="1"/>
    <col min="11" max="11" width="4.140625" style="6" customWidth="1"/>
    <col min="12" max="12" width="2.85546875" style="6" customWidth="1"/>
    <col min="13" max="13" width="7.5703125" style="6" customWidth="1"/>
    <col min="14" max="14" width="4.5703125" style="6" customWidth="1"/>
    <col min="15" max="20" width="2.85546875" style="6" customWidth="1"/>
    <col min="21" max="21" width="4.5703125" style="6" customWidth="1"/>
    <col min="22" max="22" width="5.42578125" style="6" customWidth="1"/>
    <col min="23" max="23" width="4.85546875" style="6" customWidth="1"/>
    <col min="24" max="27" width="2.85546875" style="6" customWidth="1"/>
    <col min="28" max="28" width="3.85546875" style="6" customWidth="1"/>
    <col min="29" max="29" width="6.5703125" style="6" customWidth="1"/>
    <col min="30" max="30" width="5.140625" style="6" customWidth="1"/>
    <col min="31" max="31" width="4" style="6" customWidth="1"/>
    <col min="32" max="32" width="5.85546875" style="6" customWidth="1"/>
    <col min="33" max="33" width="9.42578125" style="6" customWidth="1"/>
    <col min="34" max="35" width="2.85546875" style="6" customWidth="1"/>
    <col min="36" max="16384" width="2.85546875" style="9"/>
  </cols>
  <sheetData>
    <row r="1" spans="1:35" ht="18" x14ac:dyDescent="0.25">
      <c r="A1" s="112">
        <f>+'F 29 Anverso'!B2</f>
        <v>0</v>
      </c>
      <c r="B1" s="112"/>
      <c r="C1" s="112"/>
      <c r="D1" s="112"/>
      <c r="E1" s="112"/>
      <c r="F1" s="112"/>
      <c r="G1" s="112"/>
      <c r="H1" s="112"/>
      <c r="AE1" s="572" t="s">
        <v>228</v>
      </c>
      <c r="AF1" s="572"/>
      <c r="AG1" s="572"/>
    </row>
    <row r="2" spans="1:35" ht="18" x14ac:dyDescent="0.25">
      <c r="A2" s="112"/>
      <c r="B2" s="112"/>
      <c r="C2" s="112"/>
      <c r="D2" s="112"/>
      <c r="E2" s="112"/>
      <c r="F2" s="112"/>
      <c r="G2" s="112"/>
      <c r="H2" s="112"/>
      <c r="AE2" s="572"/>
      <c r="AF2" s="572"/>
      <c r="AG2" s="572"/>
    </row>
    <row r="3" spans="1:35" ht="12" customHeight="1" x14ac:dyDescent="0.25">
      <c r="A3" s="113"/>
      <c r="B3" s="9"/>
      <c r="C3" s="9"/>
      <c r="D3" s="24"/>
      <c r="E3" s="93"/>
      <c r="F3" s="24"/>
      <c r="G3" s="24"/>
      <c r="H3" s="24"/>
      <c r="I3" s="24"/>
      <c r="J3" s="24"/>
      <c r="K3" s="24"/>
      <c r="L3" s="24"/>
      <c r="M3" s="24"/>
      <c r="N3" s="417" t="s">
        <v>136</v>
      </c>
      <c r="O3" s="417"/>
      <c r="P3" s="417"/>
      <c r="Q3" s="417"/>
      <c r="R3" s="417"/>
      <c r="S3" s="417"/>
      <c r="T3" s="417"/>
      <c r="U3" s="417"/>
      <c r="V3" s="417"/>
      <c r="W3" s="417"/>
      <c r="X3" s="27"/>
      <c r="Y3" s="27"/>
      <c r="Z3" s="27"/>
      <c r="AA3" s="27"/>
      <c r="AB3" s="27"/>
      <c r="AC3" s="27"/>
      <c r="AD3" s="94"/>
      <c r="AE3" s="94"/>
      <c r="AF3" s="24"/>
      <c r="AG3" s="24"/>
      <c r="AH3" s="94"/>
      <c r="AI3" s="114"/>
    </row>
    <row r="4" spans="1:35" ht="9" customHeight="1" x14ac:dyDescent="0.25">
      <c r="B4" s="9"/>
      <c r="C4" s="9"/>
      <c r="D4" s="24"/>
      <c r="E4" s="93"/>
      <c r="F4" s="24"/>
      <c r="G4" s="24"/>
      <c r="H4" s="24"/>
      <c r="I4" s="24"/>
      <c r="J4" s="24"/>
      <c r="K4" s="24"/>
      <c r="L4" s="24"/>
      <c r="M4" s="24"/>
      <c r="N4" s="417" t="s">
        <v>137</v>
      </c>
      <c r="O4" s="417"/>
      <c r="P4" s="417"/>
      <c r="Q4" s="417"/>
      <c r="R4" s="417"/>
      <c r="S4" s="417"/>
      <c r="T4" s="417"/>
      <c r="U4" s="417"/>
      <c r="V4" s="417"/>
      <c r="W4" s="417"/>
      <c r="X4" s="27"/>
      <c r="Y4" s="27"/>
      <c r="Z4" s="27"/>
      <c r="AA4" s="27"/>
      <c r="AB4" s="27"/>
      <c r="AC4" s="27"/>
      <c r="AD4" s="94"/>
      <c r="AE4" s="94"/>
      <c r="AF4" s="24"/>
      <c r="AG4" s="24"/>
      <c r="AH4" s="94"/>
      <c r="AI4" s="114"/>
    </row>
    <row r="5" spans="1:35" ht="9" customHeight="1" x14ac:dyDescent="0.25">
      <c r="B5" s="9" t="s">
        <v>138</v>
      </c>
      <c r="C5" s="9"/>
      <c r="D5" s="24" t="s">
        <v>138</v>
      </c>
      <c r="E5" s="93" t="s">
        <v>138</v>
      </c>
      <c r="F5" s="24" t="s">
        <v>138</v>
      </c>
      <c r="G5" s="24" t="s">
        <v>138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27"/>
      <c r="AC5" s="27"/>
      <c r="AD5" s="24"/>
      <c r="AE5" s="24"/>
      <c r="AF5" s="24"/>
      <c r="AG5" s="24"/>
      <c r="AH5" s="24"/>
      <c r="AI5" s="114"/>
    </row>
    <row r="6" spans="1:35" ht="15.75" customHeight="1" x14ac:dyDescent="0.25">
      <c r="B6" s="9"/>
      <c r="C6" s="9"/>
      <c r="D6" s="418" t="s">
        <v>139</v>
      </c>
      <c r="E6" s="421" t="s">
        <v>140</v>
      </c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3"/>
      <c r="X6" s="24"/>
      <c r="Y6" s="24"/>
      <c r="Z6" s="24"/>
      <c r="AA6" s="24"/>
      <c r="AB6" s="24"/>
      <c r="AC6" s="24"/>
      <c r="AD6" s="406" t="s">
        <v>76</v>
      </c>
      <c r="AE6" s="407"/>
      <c r="AF6" s="407"/>
      <c r="AG6" s="407"/>
      <c r="AH6" s="408"/>
      <c r="AI6" s="9"/>
    </row>
    <row r="7" spans="1:35" ht="11.25" customHeight="1" x14ac:dyDescent="0.25">
      <c r="B7" s="9"/>
      <c r="C7" s="9"/>
      <c r="D7" s="419"/>
      <c r="E7" s="11">
        <v>80</v>
      </c>
      <c r="F7" s="234" t="s">
        <v>141</v>
      </c>
      <c r="G7" s="234"/>
      <c r="H7" s="234"/>
      <c r="I7" s="234"/>
      <c r="J7" s="234"/>
      <c r="K7" s="234"/>
      <c r="L7" s="234"/>
      <c r="M7" s="234"/>
      <c r="N7" s="12">
        <v>529</v>
      </c>
      <c r="O7" s="409"/>
      <c r="P7" s="410" t="e">
        <v>#N/A</v>
      </c>
      <c r="Q7" s="410" t="e">
        <v>#N/A</v>
      </c>
      <c r="R7" s="410" t="e">
        <v>#N/A</v>
      </c>
      <c r="S7" s="410" t="e">
        <v>#N/A</v>
      </c>
      <c r="T7" s="410" t="e">
        <v>#N/A</v>
      </c>
      <c r="U7" s="410" t="e">
        <v>#N/A</v>
      </c>
      <c r="V7" s="410" t="e">
        <v>#N/A</v>
      </c>
      <c r="W7" s="411" t="e">
        <v>#N/A</v>
      </c>
      <c r="X7" s="93"/>
      <c r="Y7" s="93"/>
      <c r="Z7" s="93"/>
      <c r="AA7" s="93"/>
      <c r="AB7" s="93"/>
      <c r="AC7" s="93"/>
      <c r="AD7" s="115"/>
      <c r="AE7" s="115"/>
      <c r="AF7" s="115"/>
      <c r="AG7" s="115"/>
      <c r="AH7" s="116"/>
      <c r="AI7" s="9"/>
    </row>
    <row r="8" spans="1:35" ht="10.5" customHeight="1" x14ac:dyDescent="0.25">
      <c r="B8" s="9"/>
      <c r="C8" s="9"/>
      <c r="D8" s="419"/>
      <c r="E8" s="11">
        <v>81</v>
      </c>
      <c r="F8" s="234" t="s">
        <v>142</v>
      </c>
      <c r="G8" s="234"/>
      <c r="H8" s="234"/>
      <c r="I8" s="234"/>
      <c r="J8" s="234"/>
      <c r="K8" s="234"/>
      <c r="L8" s="234"/>
      <c r="M8" s="234"/>
      <c r="N8" s="12">
        <v>530</v>
      </c>
      <c r="O8" s="409"/>
      <c r="P8" s="410" t="e">
        <v>#N/A</v>
      </c>
      <c r="Q8" s="410" t="e">
        <v>#N/A</v>
      </c>
      <c r="R8" s="410" t="e">
        <v>#N/A</v>
      </c>
      <c r="S8" s="410" t="e">
        <v>#N/A</v>
      </c>
      <c r="T8" s="410" t="e">
        <v>#N/A</v>
      </c>
      <c r="U8" s="410" t="e">
        <v>#N/A</v>
      </c>
      <c r="V8" s="410" t="e">
        <v>#N/A</v>
      </c>
      <c r="W8" s="411" t="e">
        <v>#N/A</v>
      </c>
      <c r="X8" s="117"/>
      <c r="Y8" s="118"/>
      <c r="Z8" s="118"/>
      <c r="AA8" s="118"/>
      <c r="AB8" s="118"/>
      <c r="AC8" s="118"/>
      <c r="AD8" s="119"/>
      <c r="AE8" s="119"/>
      <c r="AF8" s="119"/>
      <c r="AG8" s="119"/>
      <c r="AH8" s="119"/>
      <c r="AI8" s="9"/>
    </row>
    <row r="9" spans="1:35" ht="14.25" customHeight="1" x14ac:dyDescent="0.25">
      <c r="B9" s="9"/>
      <c r="C9" s="9"/>
      <c r="D9" s="420"/>
      <c r="E9" s="34">
        <v>82</v>
      </c>
      <c r="F9" s="412" t="s">
        <v>143</v>
      </c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4"/>
      <c r="AD9" s="120">
        <v>409</v>
      </c>
      <c r="AE9" s="415">
        <f>+O7-O8</f>
        <v>0</v>
      </c>
      <c r="AF9" s="415" t="e">
        <v>#N/A</v>
      </c>
      <c r="AG9" s="415" t="e">
        <v>#N/A</v>
      </c>
      <c r="AH9" s="121" t="s">
        <v>15</v>
      </c>
      <c r="AI9" s="9"/>
    </row>
    <row r="10" spans="1:35" ht="12.75" customHeight="1" x14ac:dyDescent="0.25">
      <c r="B10" s="9"/>
      <c r="C10" s="9"/>
      <c r="D10" s="96"/>
      <c r="E10" s="9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93"/>
      <c r="T10" s="93"/>
      <c r="U10" s="122"/>
      <c r="V10" s="27"/>
      <c r="W10" s="27"/>
      <c r="X10" s="27"/>
      <c r="Y10" s="27"/>
      <c r="Z10" s="27"/>
      <c r="AA10" s="27"/>
      <c r="AB10" s="27"/>
      <c r="AC10" s="27"/>
      <c r="AD10" s="123"/>
      <c r="AE10" s="124"/>
      <c r="AF10" s="125"/>
      <c r="AG10" s="125"/>
      <c r="AH10" s="123"/>
      <c r="AI10" s="114"/>
    </row>
    <row r="11" spans="1:35" ht="12.95" customHeight="1" x14ac:dyDescent="0.25">
      <c r="B11" s="9"/>
      <c r="C11" s="9"/>
      <c r="D11" s="436" t="s">
        <v>144</v>
      </c>
      <c r="E11" s="126">
        <v>83</v>
      </c>
      <c r="F11" s="440" t="s">
        <v>145</v>
      </c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442"/>
      <c r="AD11" s="66">
        <v>522</v>
      </c>
      <c r="AE11" s="424"/>
      <c r="AF11" s="425" t="e">
        <v>#N/A</v>
      </c>
      <c r="AG11" s="426" t="e">
        <v>#N/A</v>
      </c>
      <c r="AH11" s="127" t="s">
        <v>15</v>
      </c>
      <c r="AI11" s="114"/>
    </row>
    <row r="12" spans="1:35" ht="12.95" customHeight="1" x14ac:dyDescent="0.25">
      <c r="B12" s="9"/>
      <c r="C12" s="9"/>
      <c r="D12" s="437"/>
      <c r="E12" s="34">
        <v>84</v>
      </c>
      <c r="F12" s="412" t="s">
        <v>146</v>
      </c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8"/>
      <c r="AD12" s="120">
        <v>526</v>
      </c>
      <c r="AE12" s="429"/>
      <c r="AF12" s="430" t="e">
        <v>#N/A</v>
      </c>
      <c r="AG12" s="431" t="e">
        <v>#N/A</v>
      </c>
      <c r="AH12" s="121" t="s">
        <v>15</v>
      </c>
      <c r="AI12" s="114"/>
    </row>
    <row r="13" spans="1:35" ht="12.95" customHeight="1" x14ac:dyDescent="0.25">
      <c r="B13" s="9"/>
      <c r="C13" s="128"/>
      <c r="D13" s="437"/>
      <c r="E13" s="24"/>
      <c r="F13" s="129"/>
      <c r="G13" s="129"/>
      <c r="H13" s="129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6"/>
      <c r="U13" s="129"/>
      <c r="V13" s="129"/>
      <c r="W13" s="129"/>
      <c r="X13" s="129"/>
      <c r="Y13" s="129"/>
      <c r="Z13" s="129"/>
      <c r="AA13" s="129"/>
      <c r="AB13" s="129"/>
      <c r="AC13" s="26"/>
      <c r="AD13" s="130"/>
      <c r="AE13" s="130"/>
      <c r="AF13" s="130"/>
      <c r="AG13" s="130"/>
      <c r="AH13" s="47"/>
      <c r="AI13" s="9"/>
    </row>
    <row r="14" spans="1:35" ht="12.95" customHeight="1" x14ac:dyDescent="0.25">
      <c r="B14" s="9"/>
      <c r="C14" s="9"/>
      <c r="D14" s="438"/>
      <c r="E14" s="131">
        <v>85</v>
      </c>
      <c r="F14" s="443" t="s">
        <v>147</v>
      </c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104">
        <v>113</v>
      </c>
      <c r="X14" s="444"/>
      <c r="Y14" s="444" t="e">
        <v>#N/A</v>
      </c>
      <c r="Z14" s="444" t="e">
        <v>#N/A</v>
      </c>
      <c r="AA14" s="444" t="e">
        <v>#N/A</v>
      </c>
      <c r="AB14" s="444" t="e">
        <v>#N/A</v>
      </c>
      <c r="AC14" s="105" t="s">
        <v>15</v>
      </c>
      <c r="AD14" s="95"/>
      <c r="AE14" s="95"/>
      <c r="AF14" s="64"/>
      <c r="AG14" s="64"/>
      <c r="AH14" s="95"/>
      <c r="AI14" s="9"/>
    </row>
    <row r="15" spans="1:35" ht="12.95" customHeight="1" x14ac:dyDescent="0.25">
      <c r="B15" s="9"/>
      <c r="C15" s="9"/>
      <c r="D15" s="438"/>
      <c r="E15" s="132">
        <v>86</v>
      </c>
      <c r="F15" s="234" t="s">
        <v>148</v>
      </c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12">
        <v>28</v>
      </c>
      <c r="X15" s="416"/>
      <c r="Y15" s="416" t="e">
        <v>#N/A</v>
      </c>
      <c r="Z15" s="416" t="e">
        <v>#N/A</v>
      </c>
      <c r="AA15" s="416" t="e">
        <v>#N/A</v>
      </c>
      <c r="AB15" s="416" t="e">
        <v>#N/A</v>
      </c>
      <c r="AC15" s="15" t="s">
        <v>22</v>
      </c>
      <c r="AD15" s="95"/>
      <c r="AE15" s="95"/>
      <c r="AF15" s="64"/>
      <c r="AG15" s="64"/>
      <c r="AH15" s="95"/>
      <c r="AI15" s="9"/>
    </row>
    <row r="16" spans="1:35" ht="12.95" customHeight="1" x14ac:dyDescent="0.25">
      <c r="B16" s="9"/>
      <c r="C16" s="9"/>
      <c r="D16" s="438"/>
      <c r="E16" s="132">
        <v>87</v>
      </c>
      <c r="F16" s="234" t="s">
        <v>149</v>
      </c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12">
        <v>548</v>
      </c>
      <c r="X16" s="416"/>
      <c r="Y16" s="416" t="e">
        <v>#N/A</v>
      </c>
      <c r="Z16" s="416" t="e">
        <v>#N/A</v>
      </c>
      <c r="AA16" s="416" t="e">
        <v>#N/A</v>
      </c>
      <c r="AB16" s="416" t="e">
        <v>#N/A</v>
      </c>
      <c r="AC16" s="15" t="s">
        <v>22</v>
      </c>
      <c r="AD16" s="95"/>
      <c r="AE16" s="95"/>
      <c r="AF16" s="64"/>
      <c r="AG16" s="64"/>
      <c r="AH16" s="95"/>
      <c r="AI16" s="9"/>
    </row>
    <row r="17" spans="2:35" ht="12.95" customHeight="1" x14ac:dyDescent="0.25">
      <c r="B17" s="9"/>
      <c r="C17" s="9"/>
      <c r="D17" s="438"/>
      <c r="E17" s="132">
        <v>88</v>
      </c>
      <c r="F17" s="234" t="s">
        <v>150</v>
      </c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12">
        <v>540</v>
      </c>
      <c r="X17" s="416"/>
      <c r="Y17" s="416" t="e">
        <v>#N/A</v>
      </c>
      <c r="Z17" s="416" t="e">
        <v>#N/A</v>
      </c>
      <c r="AA17" s="416" t="e">
        <v>#N/A</v>
      </c>
      <c r="AB17" s="416" t="e">
        <v>#N/A</v>
      </c>
      <c r="AC17" s="15" t="s">
        <v>22</v>
      </c>
      <c r="AD17" s="95"/>
      <c r="AE17" s="95"/>
      <c r="AF17" s="64"/>
      <c r="AG17" s="64"/>
      <c r="AH17" s="95"/>
      <c r="AI17" s="9"/>
    </row>
    <row r="18" spans="2:35" ht="15" customHeight="1" x14ac:dyDescent="0.25">
      <c r="B18" s="9"/>
      <c r="C18" s="9"/>
      <c r="D18" s="438"/>
      <c r="E18" s="133">
        <v>89</v>
      </c>
      <c r="F18" s="432" t="s">
        <v>151</v>
      </c>
      <c r="G18" s="432"/>
      <c r="H18" s="432"/>
      <c r="I18" s="432"/>
      <c r="J18" s="432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20">
        <v>541</v>
      </c>
      <c r="X18" s="433"/>
      <c r="Y18" s="433"/>
      <c r="Z18" s="433"/>
      <c r="AA18" s="433"/>
      <c r="AB18" s="433"/>
      <c r="AC18" s="35" t="s">
        <v>15</v>
      </c>
      <c r="AD18" s="95"/>
      <c r="AE18" s="95"/>
      <c r="AF18" s="64"/>
      <c r="AG18" s="64"/>
      <c r="AH18" s="95"/>
      <c r="AI18" s="9"/>
    </row>
    <row r="19" spans="2:35" ht="12.75" customHeight="1" x14ac:dyDescent="0.25">
      <c r="B19" s="9"/>
      <c r="C19" s="9"/>
      <c r="D19" s="437"/>
      <c r="E19" s="37"/>
      <c r="F19" s="134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24"/>
      <c r="AC19" s="24"/>
      <c r="AD19" s="136"/>
      <c r="AE19" s="136"/>
      <c r="AF19" s="136"/>
      <c r="AG19" s="136"/>
      <c r="AH19" s="136"/>
      <c r="AI19" s="9"/>
    </row>
    <row r="20" spans="2:35" ht="12.75" customHeight="1" x14ac:dyDescent="0.25">
      <c r="D20" s="439"/>
      <c r="E20" s="43">
        <v>90</v>
      </c>
      <c r="F20" s="434" t="s">
        <v>152</v>
      </c>
      <c r="G20" s="434"/>
      <c r="H20" s="434"/>
      <c r="I20" s="434"/>
      <c r="J20" s="434"/>
      <c r="K20" s="434"/>
      <c r="L20" s="434"/>
      <c r="M20" s="434"/>
      <c r="N20" s="91">
        <v>549</v>
      </c>
      <c r="O20" s="435">
        <f>IF((X14-X15-X16-X17+X18)&lt;0,-(X14-X15-X16-X17+X18),0)</f>
        <v>0</v>
      </c>
      <c r="P20" s="435" t="e">
        <v>#N/A</v>
      </c>
      <c r="Q20" s="435" t="e">
        <v>#N/A</v>
      </c>
      <c r="R20" s="435" t="e">
        <v>#N/A</v>
      </c>
      <c r="S20" s="435" t="e">
        <v>#N/A</v>
      </c>
      <c r="T20" s="435" t="e">
        <v>#N/A</v>
      </c>
      <c r="U20" s="435" t="e">
        <v>#N/A</v>
      </c>
      <c r="V20" s="435" t="e">
        <v>#N/A</v>
      </c>
      <c r="W20" s="434" t="s">
        <v>153</v>
      </c>
      <c r="X20" s="434"/>
      <c r="Y20" s="434"/>
      <c r="Z20" s="434"/>
      <c r="AA20" s="434"/>
      <c r="AB20" s="434"/>
      <c r="AC20" s="434"/>
      <c r="AD20" s="44">
        <v>550</v>
      </c>
      <c r="AE20" s="445">
        <f>IF((X14-X15-X16-X17+X18)&gt;0,(X14-X15-X16-X17+X18),0)</f>
        <v>0</v>
      </c>
      <c r="AF20" s="445" t="e">
        <v>#N/A</v>
      </c>
      <c r="AG20" s="445" t="e">
        <v>#N/A</v>
      </c>
      <c r="AH20" s="137" t="s">
        <v>15</v>
      </c>
      <c r="AI20" s="9"/>
    </row>
    <row r="21" spans="2:35" ht="12.95" customHeight="1" x14ac:dyDescent="0.25">
      <c r="D21" s="138"/>
      <c r="E21" s="37"/>
      <c r="F21" s="135"/>
      <c r="G21" s="135"/>
      <c r="H21" s="135"/>
      <c r="I21" s="135"/>
      <c r="J21" s="135"/>
      <c r="K21" s="135"/>
      <c r="L21" s="135"/>
      <c r="M21" s="135"/>
      <c r="N21" s="135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135"/>
      <c r="AA21" s="24"/>
      <c r="AB21" s="135"/>
      <c r="AC21" s="135"/>
      <c r="AD21" s="139"/>
      <c r="AE21" s="139"/>
      <c r="AF21" s="139"/>
      <c r="AG21" s="136"/>
      <c r="AH21" s="47"/>
      <c r="AI21" s="9"/>
    </row>
    <row r="22" spans="2:35" ht="12" customHeight="1" x14ac:dyDescent="0.25">
      <c r="D22" s="436" t="s">
        <v>154</v>
      </c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7"/>
      <c r="W22" s="259" t="s">
        <v>12</v>
      </c>
      <c r="X22" s="216"/>
      <c r="Y22" s="216"/>
      <c r="Z22" s="216"/>
      <c r="AA22" s="216"/>
      <c r="AB22" s="216"/>
      <c r="AC22" s="446"/>
      <c r="AD22" s="136"/>
      <c r="AE22" s="136"/>
      <c r="AF22" s="136"/>
      <c r="AG22" s="136"/>
      <c r="AH22" s="136"/>
      <c r="AI22" s="9"/>
    </row>
    <row r="23" spans="2:35" ht="12.95" customHeight="1" x14ac:dyDescent="0.25">
      <c r="B23" s="447" t="s">
        <v>155</v>
      </c>
      <c r="D23" s="437"/>
      <c r="E23" s="11">
        <v>91</v>
      </c>
      <c r="F23" s="448" t="s">
        <v>156</v>
      </c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  <c r="T23" s="449"/>
      <c r="U23" s="449"/>
      <c r="V23" s="450"/>
      <c r="W23" s="140">
        <v>577</v>
      </c>
      <c r="X23" s="451"/>
      <c r="Y23" s="452" t="e">
        <v>#N/A</v>
      </c>
      <c r="Z23" s="452" t="e">
        <v>#N/A</v>
      </c>
      <c r="AA23" s="452" t="e">
        <v>#N/A</v>
      </c>
      <c r="AB23" s="453" t="e">
        <v>#N/A</v>
      </c>
      <c r="AC23" s="141" t="s">
        <v>15</v>
      </c>
      <c r="AD23" s="136"/>
      <c r="AE23" s="136"/>
      <c r="AF23" s="136"/>
      <c r="AG23" s="136"/>
      <c r="AH23" s="136"/>
      <c r="AI23" s="9"/>
    </row>
    <row r="24" spans="2:35" ht="12.95" customHeight="1" x14ac:dyDescent="0.25">
      <c r="B24" s="447"/>
      <c r="D24" s="437"/>
      <c r="E24" s="11">
        <v>92</v>
      </c>
      <c r="F24" s="240" t="s">
        <v>157</v>
      </c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2"/>
      <c r="W24" s="12">
        <v>32</v>
      </c>
      <c r="X24" s="409"/>
      <c r="Y24" s="410" t="e">
        <v>#N/A</v>
      </c>
      <c r="Z24" s="410" t="e">
        <v>#N/A</v>
      </c>
      <c r="AA24" s="410" t="e">
        <v>#N/A</v>
      </c>
      <c r="AB24" s="454" t="e">
        <v>#N/A</v>
      </c>
      <c r="AC24" s="15" t="s">
        <v>15</v>
      </c>
      <c r="AD24" s="136"/>
      <c r="AE24" s="136"/>
      <c r="AF24" s="136"/>
      <c r="AG24" s="136"/>
      <c r="AH24" s="136"/>
      <c r="AI24" s="9"/>
    </row>
    <row r="25" spans="2:35" ht="12.95" customHeight="1" x14ac:dyDescent="0.25">
      <c r="B25" s="447"/>
      <c r="D25" s="437"/>
      <c r="E25" s="11">
        <v>93</v>
      </c>
      <c r="F25" s="240" t="s">
        <v>158</v>
      </c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2"/>
      <c r="W25" s="12">
        <v>150</v>
      </c>
      <c r="X25" s="409"/>
      <c r="Y25" s="410" t="e">
        <v>#N/A</v>
      </c>
      <c r="Z25" s="410" t="e">
        <v>#N/A</v>
      </c>
      <c r="AA25" s="410" t="e">
        <v>#N/A</v>
      </c>
      <c r="AB25" s="454" t="e">
        <v>#N/A</v>
      </c>
      <c r="AC25" s="15" t="s">
        <v>15</v>
      </c>
      <c r="AD25" s="136"/>
      <c r="AE25" s="136"/>
      <c r="AF25" s="136"/>
      <c r="AG25" s="136"/>
      <c r="AH25" s="136"/>
      <c r="AI25" s="9"/>
    </row>
    <row r="26" spans="2:35" ht="12.95" customHeight="1" x14ac:dyDescent="0.25">
      <c r="B26" s="447"/>
      <c r="D26" s="437"/>
      <c r="E26" s="11">
        <v>94</v>
      </c>
      <c r="F26" s="463" t="s">
        <v>159</v>
      </c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5"/>
      <c r="W26" s="19">
        <v>146</v>
      </c>
      <c r="X26" s="455"/>
      <c r="Y26" s="456" t="e">
        <v>#N/A</v>
      </c>
      <c r="Z26" s="456" t="e">
        <v>#N/A</v>
      </c>
      <c r="AA26" s="456" t="e">
        <v>#N/A</v>
      </c>
      <c r="AB26" s="457" t="e">
        <v>#N/A</v>
      </c>
      <c r="AC26" s="17" t="s">
        <v>15</v>
      </c>
      <c r="AD26" s="136"/>
      <c r="AE26" s="136"/>
      <c r="AF26" s="136"/>
      <c r="AG26" s="136"/>
      <c r="AH26" s="136"/>
      <c r="AI26" s="9"/>
    </row>
    <row r="27" spans="2:35" ht="12.95" customHeight="1" x14ac:dyDescent="0.25">
      <c r="B27" s="447"/>
      <c r="D27" s="437"/>
      <c r="E27" s="11">
        <v>95</v>
      </c>
      <c r="F27" s="463" t="s">
        <v>160</v>
      </c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5"/>
      <c r="W27" s="19">
        <v>752</v>
      </c>
      <c r="X27" s="466"/>
      <c r="Y27" s="467"/>
      <c r="Z27" s="467"/>
      <c r="AA27" s="467"/>
      <c r="AB27" s="468"/>
      <c r="AC27" s="17" t="s">
        <v>15</v>
      </c>
      <c r="AD27" s="136"/>
      <c r="AE27" s="136"/>
      <c r="AF27" s="136"/>
      <c r="AG27" s="136"/>
      <c r="AH27" s="136"/>
      <c r="AI27" s="9"/>
    </row>
    <row r="28" spans="2:35" ht="12.95" customHeight="1" x14ac:dyDescent="0.25">
      <c r="B28" s="447"/>
      <c r="D28" s="437"/>
      <c r="E28" s="11">
        <v>96</v>
      </c>
      <c r="F28" s="240" t="s">
        <v>161</v>
      </c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2"/>
      <c r="W28" s="19">
        <v>545</v>
      </c>
      <c r="X28" s="455"/>
      <c r="Y28" s="456" t="e">
        <v>#N/A</v>
      </c>
      <c r="Z28" s="456" t="e">
        <v>#N/A</v>
      </c>
      <c r="AA28" s="456" t="e">
        <v>#N/A</v>
      </c>
      <c r="AB28" s="457" t="e">
        <v>#N/A</v>
      </c>
      <c r="AC28" s="142" t="s">
        <v>15</v>
      </c>
      <c r="AD28" s="136"/>
      <c r="AE28" s="136"/>
      <c r="AF28" s="136"/>
      <c r="AG28" s="136"/>
      <c r="AH28" s="136"/>
      <c r="AI28" s="9"/>
    </row>
    <row r="29" spans="2:35" ht="12.95" customHeight="1" x14ac:dyDescent="0.25">
      <c r="B29" s="447"/>
      <c r="D29" s="437"/>
      <c r="E29" s="11">
        <v>97</v>
      </c>
      <c r="F29" s="240" t="s">
        <v>162</v>
      </c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2"/>
      <c r="W29" s="19">
        <v>546</v>
      </c>
      <c r="X29" s="455"/>
      <c r="Y29" s="456" t="e">
        <v>#N/A</v>
      </c>
      <c r="Z29" s="456" t="e">
        <v>#N/A</v>
      </c>
      <c r="AA29" s="456" t="e">
        <v>#N/A</v>
      </c>
      <c r="AB29" s="457" t="e">
        <v>#N/A</v>
      </c>
      <c r="AC29" s="17" t="s">
        <v>22</v>
      </c>
      <c r="AD29" s="136"/>
      <c r="AE29" s="136"/>
      <c r="AF29" s="136"/>
      <c r="AG29" s="136"/>
      <c r="AH29" s="136"/>
      <c r="AI29" s="9"/>
    </row>
    <row r="30" spans="2:35" ht="12.95" customHeight="1" x14ac:dyDescent="0.25">
      <c r="B30" s="447"/>
      <c r="D30" s="437"/>
      <c r="E30" s="11">
        <v>98</v>
      </c>
      <c r="F30" s="240" t="s">
        <v>23</v>
      </c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2"/>
      <c r="W30" s="12">
        <v>710</v>
      </c>
      <c r="X30" s="409"/>
      <c r="Y30" s="410" t="e">
        <v>#N/A</v>
      </c>
      <c r="Z30" s="410" t="e">
        <v>#N/A</v>
      </c>
      <c r="AA30" s="410" t="e">
        <v>#N/A</v>
      </c>
      <c r="AB30" s="454" t="e">
        <v>#N/A</v>
      </c>
      <c r="AC30" s="15" t="s">
        <v>22</v>
      </c>
      <c r="AD30" s="136"/>
      <c r="AE30" s="136"/>
      <c r="AF30" s="136"/>
      <c r="AG30" s="136"/>
      <c r="AH30" s="136"/>
      <c r="AI30" s="9"/>
    </row>
    <row r="31" spans="2:35" ht="12.95" customHeight="1" x14ac:dyDescent="0.25">
      <c r="B31" s="447"/>
      <c r="D31" s="437"/>
      <c r="E31" s="34">
        <v>99</v>
      </c>
      <c r="F31" s="458" t="s">
        <v>163</v>
      </c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59"/>
      <c r="R31" s="459"/>
      <c r="S31" s="459"/>
      <c r="T31" s="459"/>
      <c r="U31" s="459"/>
      <c r="V31" s="460"/>
      <c r="W31" s="143">
        <v>602</v>
      </c>
      <c r="X31" s="461">
        <f>+ROUND((X23+X24+X25+X26+X27+X28-X29-X30),0)</f>
        <v>0</v>
      </c>
      <c r="Y31" s="415" t="e">
        <v>#N/A</v>
      </c>
      <c r="Z31" s="415" t="e">
        <v>#N/A</v>
      </c>
      <c r="AA31" s="415" t="e">
        <v>#N/A</v>
      </c>
      <c r="AB31" s="462" t="e">
        <v>#N/A</v>
      </c>
      <c r="AC31" s="144" t="s">
        <v>36</v>
      </c>
      <c r="AD31" s="136"/>
      <c r="AE31" s="136"/>
      <c r="AF31" s="136"/>
      <c r="AG31" s="136"/>
      <c r="AH31" s="136"/>
      <c r="AI31" s="9"/>
    </row>
    <row r="32" spans="2:35" ht="12.95" customHeight="1" x14ac:dyDescent="0.25">
      <c r="B32" s="447"/>
      <c r="D32" s="437"/>
      <c r="E32" s="14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37"/>
      <c r="X32" s="25"/>
      <c r="Y32" s="25"/>
      <c r="Z32" s="25"/>
      <c r="AA32" s="25"/>
      <c r="AB32" s="25"/>
      <c r="AC32" s="39"/>
      <c r="AD32" s="136"/>
      <c r="AE32" s="136"/>
      <c r="AF32" s="136"/>
      <c r="AG32" s="136"/>
      <c r="AH32" s="136"/>
      <c r="AI32" s="9"/>
    </row>
    <row r="33" spans="2:35" ht="12.95" customHeight="1" x14ac:dyDescent="0.25">
      <c r="B33" s="447"/>
      <c r="C33" s="9"/>
      <c r="D33" s="437"/>
      <c r="E33" s="469"/>
      <c r="F33" s="470"/>
      <c r="G33" s="470"/>
      <c r="H33" s="470"/>
      <c r="I33" s="470"/>
      <c r="J33" s="470"/>
      <c r="K33" s="470"/>
      <c r="L33" s="470"/>
      <c r="M33" s="471"/>
      <c r="N33" s="472" t="s">
        <v>164</v>
      </c>
      <c r="O33" s="472"/>
      <c r="P33" s="472"/>
      <c r="Q33" s="472"/>
      <c r="R33" s="472"/>
      <c r="S33" s="472"/>
      <c r="T33" s="472"/>
      <c r="U33" s="472"/>
      <c r="V33" s="472"/>
      <c r="W33" s="472" t="s">
        <v>165</v>
      </c>
      <c r="X33" s="472"/>
      <c r="Y33" s="472"/>
      <c r="Z33" s="472"/>
      <c r="AA33" s="472"/>
      <c r="AB33" s="472"/>
      <c r="AC33" s="473"/>
      <c r="AD33" s="136"/>
      <c r="AE33" s="136"/>
      <c r="AF33" s="136"/>
      <c r="AG33" s="136"/>
      <c r="AH33" s="136"/>
      <c r="AI33" s="114"/>
    </row>
    <row r="34" spans="2:35" ht="12.95" customHeight="1" x14ac:dyDescent="0.25">
      <c r="B34" s="447"/>
      <c r="C34" s="9"/>
      <c r="D34" s="437"/>
      <c r="E34" s="11">
        <v>100</v>
      </c>
      <c r="F34" s="474" t="s">
        <v>156</v>
      </c>
      <c r="G34" s="475"/>
      <c r="H34" s="475"/>
      <c r="I34" s="475"/>
      <c r="J34" s="475"/>
      <c r="K34" s="475"/>
      <c r="L34" s="475"/>
      <c r="M34" s="476"/>
      <c r="N34" s="140">
        <v>575</v>
      </c>
      <c r="O34" s="451"/>
      <c r="P34" s="452" t="e">
        <v>#N/A</v>
      </c>
      <c r="Q34" s="452" t="e">
        <v>#N/A</v>
      </c>
      <c r="R34" s="452" t="e">
        <v>#N/A</v>
      </c>
      <c r="S34" s="452" t="e">
        <v>#N/A</v>
      </c>
      <c r="T34" s="452" t="e">
        <v>#N/A</v>
      </c>
      <c r="U34" s="452" t="e">
        <v>#N/A</v>
      </c>
      <c r="V34" s="453" t="e">
        <v>#N/A</v>
      </c>
      <c r="W34" s="140">
        <v>576</v>
      </c>
      <c r="X34" s="451"/>
      <c r="Y34" s="452" t="e">
        <v>#N/A</v>
      </c>
      <c r="Z34" s="452" t="e">
        <v>#N/A</v>
      </c>
      <c r="AA34" s="452" t="e">
        <v>#N/A</v>
      </c>
      <c r="AB34" s="453" t="e">
        <v>#N/A</v>
      </c>
      <c r="AC34" s="141" t="s">
        <v>15</v>
      </c>
      <c r="AD34" s="136"/>
      <c r="AE34" s="136"/>
      <c r="AF34" s="136"/>
      <c r="AG34" s="136"/>
      <c r="AH34" s="136"/>
      <c r="AI34" s="114"/>
    </row>
    <row r="35" spans="2:35" ht="12.95" customHeight="1" x14ac:dyDescent="0.25">
      <c r="B35" s="447"/>
      <c r="C35" s="9"/>
      <c r="D35" s="437"/>
      <c r="E35" s="11">
        <v>101</v>
      </c>
      <c r="F35" s="240" t="s">
        <v>157</v>
      </c>
      <c r="G35" s="241"/>
      <c r="H35" s="241"/>
      <c r="I35" s="241"/>
      <c r="J35" s="241"/>
      <c r="K35" s="241"/>
      <c r="L35" s="241"/>
      <c r="M35" s="242"/>
      <c r="N35" s="12">
        <v>574</v>
      </c>
      <c r="O35" s="409"/>
      <c r="P35" s="410" t="e">
        <v>#N/A</v>
      </c>
      <c r="Q35" s="410" t="e">
        <v>#N/A</v>
      </c>
      <c r="R35" s="410" t="e">
        <v>#N/A</v>
      </c>
      <c r="S35" s="410" t="e">
        <v>#N/A</v>
      </c>
      <c r="T35" s="410" t="e">
        <v>#N/A</v>
      </c>
      <c r="U35" s="410" t="e">
        <v>#N/A</v>
      </c>
      <c r="V35" s="454" t="e">
        <v>#N/A</v>
      </c>
      <c r="W35" s="12">
        <v>33</v>
      </c>
      <c r="X35" s="409"/>
      <c r="Y35" s="410" t="e">
        <v>#N/A</v>
      </c>
      <c r="Z35" s="410" t="e">
        <v>#N/A</v>
      </c>
      <c r="AA35" s="410" t="e">
        <v>#N/A</v>
      </c>
      <c r="AB35" s="454" t="e">
        <v>#N/A</v>
      </c>
      <c r="AC35" s="15" t="s">
        <v>15</v>
      </c>
      <c r="AD35" s="136"/>
      <c r="AE35" s="136"/>
      <c r="AF35" s="136"/>
      <c r="AG35" s="136"/>
      <c r="AH35" s="136"/>
      <c r="AI35" s="114"/>
    </row>
    <row r="36" spans="2:35" ht="12.95" customHeight="1" x14ac:dyDescent="0.25">
      <c r="B36" s="447"/>
      <c r="C36" s="9"/>
      <c r="D36" s="437"/>
      <c r="E36" s="11">
        <v>102</v>
      </c>
      <c r="F36" s="240" t="s">
        <v>158</v>
      </c>
      <c r="G36" s="241"/>
      <c r="H36" s="241"/>
      <c r="I36" s="241"/>
      <c r="J36" s="241"/>
      <c r="K36" s="241"/>
      <c r="L36" s="241"/>
      <c r="M36" s="242"/>
      <c r="N36" s="12">
        <v>580</v>
      </c>
      <c r="O36" s="409"/>
      <c r="P36" s="410" t="e">
        <v>#N/A</v>
      </c>
      <c r="Q36" s="410" t="e">
        <v>#N/A</v>
      </c>
      <c r="R36" s="410" t="e">
        <v>#N/A</v>
      </c>
      <c r="S36" s="410" t="e">
        <v>#N/A</v>
      </c>
      <c r="T36" s="410" t="e">
        <v>#N/A</v>
      </c>
      <c r="U36" s="410" t="e">
        <v>#N/A</v>
      </c>
      <c r="V36" s="454" t="e">
        <v>#N/A</v>
      </c>
      <c r="W36" s="12">
        <v>149</v>
      </c>
      <c r="X36" s="409"/>
      <c r="Y36" s="410" t="e">
        <v>#N/A</v>
      </c>
      <c r="Z36" s="410" t="e">
        <v>#N/A</v>
      </c>
      <c r="AA36" s="410" t="e">
        <v>#N/A</v>
      </c>
      <c r="AB36" s="454" t="e">
        <v>#N/A</v>
      </c>
      <c r="AC36" s="15" t="s">
        <v>15</v>
      </c>
      <c r="AD36" s="136"/>
      <c r="AE36" s="136"/>
      <c r="AF36" s="136"/>
      <c r="AG36" s="136"/>
      <c r="AH36" s="136"/>
      <c r="AI36" s="114"/>
    </row>
    <row r="37" spans="2:35" ht="12.95" customHeight="1" x14ac:dyDescent="0.25">
      <c r="B37" s="447"/>
      <c r="C37" s="9"/>
      <c r="D37" s="437"/>
      <c r="E37" s="11">
        <v>103</v>
      </c>
      <c r="F37" s="240" t="s">
        <v>159</v>
      </c>
      <c r="G37" s="241"/>
      <c r="H37" s="241"/>
      <c r="I37" s="241"/>
      <c r="J37" s="241"/>
      <c r="K37" s="241"/>
      <c r="L37" s="241"/>
      <c r="M37" s="242"/>
      <c r="N37" s="12">
        <v>582</v>
      </c>
      <c r="O37" s="409"/>
      <c r="P37" s="410" t="e">
        <v>#N/A</v>
      </c>
      <c r="Q37" s="410" t="e">
        <v>#N/A</v>
      </c>
      <c r="R37" s="410" t="e">
        <v>#N/A</v>
      </c>
      <c r="S37" s="410" t="e">
        <v>#N/A</v>
      </c>
      <c r="T37" s="410" t="e">
        <v>#N/A</v>
      </c>
      <c r="U37" s="410" t="e">
        <v>#N/A</v>
      </c>
      <c r="V37" s="454" t="e">
        <v>#N/A</v>
      </c>
      <c r="W37" s="12">
        <v>85</v>
      </c>
      <c r="X37" s="409"/>
      <c r="Y37" s="410" t="e">
        <v>#N/A</v>
      </c>
      <c r="Z37" s="410" t="e">
        <v>#N/A</v>
      </c>
      <c r="AA37" s="410" t="e">
        <v>#N/A</v>
      </c>
      <c r="AB37" s="454" t="e">
        <v>#N/A</v>
      </c>
      <c r="AC37" s="15" t="s">
        <v>15</v>
      </c>
      <c r="AD37" s="136"/>
      <c r="AE37" s="136"/>
      <c r="AF37" s="136"/>
      <c r="AG37" s="136"/>
      <c r="AH37" s="136"/>
      <c r="AI37" s="114"/>
    </row>
    <row r="38" spans="2:35" ht="12.95" customHeight="1" x14ac:dyDescent="0.25">
      <c r="B38" s="447"/>
      <c r="C38" s="9"/>
      <c r="D38" s="437"/>
      <c r="E38" s="11">
        <v>104</v>
      </c>
      <c r="F38" s="240" t="s">
        <v>159</v>
      </c>
      <c r="G38" s="241"/>
      <c r="H38" s="241"/>
      <c r="I38" s="241"/>
      <c r="J38" s="241"/>
      <c r="K38" s="241"/>
      <c r="L38" s="241"/>
      <c r="M38" s="242"/>
      <c r="N38" s="12">
        <v>753</v>
      </c>
      <c r="O38" s="409"/>
      <c r="P38" s="410" t="e">
        <v>#N/A</v>
      </c>
      <c r="Q38" s="410" t="e">
        <v>#N/A</v>
      </c>
      <c r="R38" s="410" t="e">
        <v>#N/A</v>
      </c>
      <c r="S38" s="410" t="e">
        <v>#N/A</v>
      </c>
      <c r="T38" s="410" t="e">
        <v>#N/A</v>
      </c>
      <c r="U38" s="410" t="e">
        <v>#N/A</v>
      </c>
      <c r="V38" s="454" t="e">
        <v>#N/A</v>
      </c>
      <c r="W38" s="12">
        <v>754</v>
      </c>
      <c r="X38" s="409"/>
      <c r="Y38" s="410" t="e">
        <v>#N/A</v>
      </c>
      <c r="Z38" s="410" t="e">
        <v>#N/A</v>
      </c>
      <c r="AA38" s="410" t="e">
        <v>#N/A</v>
      </c>
      <c r="AB38" s="454" t="e">
        <v>#N/A</v>
      </c>
      <c r="AC38" s="15" t="s">
        <v>15</v>
      </c>
      <c r="AD38" s="136"/>
      <c r="AE38" s="136"/>
      <c r="AF38" s="136"/>
      <c r="AG38" s="136"/>
      <c r="AH38" s="136"/>
      <c r="AI38" s="114"/>
    </row>
    <row r="39" spans="2:35" ht="12.95" customHeight="1" x14ac:dyDescent="0.25">
      <c r="B39" s="447"/>
      <c r="C39" s="9"/>
      <c r="D39" s="437"/>
      <c r="E39" s="11">
        <v>105</v>
      </c>
      <c r="F39" s="240" t="s">
        <v>166</v>
      </c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2"/>
      <c r="W39" s="146">
        <v>551</v>
      </c>
      <c r="X39" s="409"/>
      <c r="Y39" s="410" t="e">
        <v>#N/A</v>
      </c>
      <c r="Z39" s="410" t="e">
        <v>#N/A</v>
      </c>
      <c r="AA39" s="410" t="e">
        <v>#N/A</v>
      </c>
      <c r="AB39" s="454" t="e">
        <v>#N/A</v>
      </c>
      <c r="AC39" s="147" t="s">
        <v>15</v>
      </c>
      <c r="AD39" s="136"/>
      <c r="AE39" s="136"/>
      <c r="AF39" s="136"/>
      <c r="AG39" s="136"/>
      <c r="AH39" s="136"/>
      <c r="AI39" s="114"/>
    </row>
    <row r="40" spans="2:35" ht="12.95" customHeight="1" x14ac:dyDescent="0.25">
      <c r="B40" s="447"/>
      <c r="C40" s="9"/>
      <c r="D40" s="437"/>
      <c r="E40" s="11">
        <v>106</v>
      </c>
      <c r="F40" s="240" t="s">
        <v>167</v>
      </c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2"/>
      <c r="W40" s="146">
        <v>559</v>
      </c>
      <c r="X40" s="409"/>
      <c r="Y40" s="410" t="e">
        <v>#N/A</v>
      </c>
      <c r="Z40" s="410" t="e">
        <v>#N/A</v>
      </c>
      <c r="AA40" s="410" t="e">
        <v>#N/A</v>
      </c>
      <c r="AB40" s="454" t="e">
        <v>#N/A</v>
      </c>
      <c r="AC40" s="147" t="s">
        <v>22</v>
      </c>
      <c r="AD40" s="136"/>
      <c r="AE40" s="136"/>
      <c r="AF40" s="136"/>
      <c r="AG40" s="136"/>
      <c r="AH40" s="136"/>
      <c r="AI40" s="114"/>
    </row>
    <row r="41" spans="2:35" ht="12.95" customHeight="1" x14ac:dyDescent="0.25">
      <c r="B41" s="447"/>
      <c r="C41" s="9"/>
      <c r="D41" s="437"/>
      <c r="E41" s="11">
        <v>107</v>
      </c>
      <c r="F41" s="474" t="s">
        <v>168</v>
      </c>
      <c r="G41" s="475"/>
      <c r="H41" s="475"/>
      <c r="I41" s="475"/>
      <c r="J41" s="475"/>
      <c r="K41" s="475"/>
      <c r="L41" s="475"/>
      <c r="M41" s="475"/>
      <c r="N41" s="475"/>
      <c r="O41" s="475"/>
      <c r="P41" s="475"/>
      <c r="Q41" s="475"/>
      <c r="R41" s="475"/>
      <c r="S41" s="475"/>
      <c r="T41" s="475"/>
      <c r="U41" s="475"/>
      <c r="V41" s="476"/>
      <c r="W41" s="146">
        <v>508</v>
      </c>
      <c r="X41" s="451"/>
      <c r="Y41" s="452" t="e">
        <v>#N/A</v>
      </c>
      <c r="Z41" s="452" t="e">
        <v>#N/A</v>
      </c>
      <c r="AA41" s="452" t="e">
        <v>#N/A</v>
      </c>
      <c r="AB41" s="453" t="e">
        <v>#N/A</v>
      </c>
      <c r="AC41" s="148" t="s">
        <v>15</v>
      </c>
      <c r="AD41" s="136"/>
      <c r="AE41" s="136"/>
      <c r="AF41" s="136"/>
      <c r="AG41" s="136"/>
      <c r="AH41" s="136"/>
      <c r="AI41" s="114"/>
    </row>
    <row r="42" spans="2:35" ht="12.95" customHeight="1" x14ac:dyDescent="0.25">
      <c r="B42" s="447"/>
      <c r="C42" s="9"/>
      <c r="D42" s="437"/>
      <c r="E42" s="11">
        <v>108</v>
      </c>
      <c r="F42" s="240" t="s">
        <v>169</v>
      </c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2"/>
      <c r="W42" s="149">
        <v>533</v>
      </c>
      <c r="X42" s="409"/>
      <c r="Y42" s="410" t="e">
        <v>#N/A</v>
      </c>
      <c r="Z42" s="410" t="e">
        <v>#N/A</v>
      </c>
      <c r="AA42" s="410" t="e">
        <v>#N/A</v>
      </c>
      <c r="AB42" s="454" t="e">
        <v>#N/A</v>
      </c>
      <c r="AC42" s="150" t="s">
        <v>22</v>
      </c>
      <c r="AD42" s="136"/>
      <c r="AE42" s="136"/>
      <c r="AF42" s="136"/>
      <c r="AG42" s="136"/>
      <c r="AH42" s="136"/>
      <c r="AI42" s="114"/>
    </row>
    <row r="43" spans="2:35" ht="12.95" customHeight="1" x14ac:dyDescent="0.25">
      <c r="B43" s="447"/>
      <c r="C43" s="9"/>
      <c r="D43" s="437"/>
      <c r="E43" s="11">
        <v>109</v>
      </c>
      <c r="F43" s="463" t="s">
        <v>170</v>
      </c>
      <c r="G43" s="464"/>
      <c r="H43" s="464"/>
      <c r="I43" s="464"/>
      <c r="J43" s="464"/>
      <c r="K43" s="464"/>
      <c r="L43" s="464"/>
      <c r="M43" s="464"/>
      <c r="N43" s="464"/>
      <c r="O43" s="464"/>
      <c r="P43" s="464"/>
      <c r="Q43" s="464"/>
      <c r="R43" s="464"/>
      <c r="S43" s="464"/>
      <c r="T43" s="464"/>
      <c r="U43" s="464"/>
      <c r="V43" s="465"/>
      <c r="W43" s="151">
        <v>552</v>
      </c>
      <c r="X43" s="455"/>
      <c r="Y43" s="456" t="e">
        <v>#N/A</v>
      </c>
      <c r="Z43" s="456" t="e">
        <v>#N/A</v>
      </c>
      <c r="AA43" s="456" t="e">
        <v>#N/A</v>
      </c>
      <c r="AB43" s="457" t="e">
        <v>#N/A</v>
      </c>
      <c r="AC43" s="152" t="s">
        <v>15</v>
      </c>
      <c r="AD43" s="136"/>
      <c r="AE43" s="136"/>
      <c r="AF43" s="136"/>
      <c r="AG43" s="136"/>
      <c r="AH43" s="136"/>
      <c r="AI43" s="9"/>
    </row>
    <row r="44" spans="2:35" ht="12.95" customHeight="1" x14ac:dyDescent="0.25">
      <c r="B44" s="447"/>
      <c r="C44" s="9"/>
      <c r="D44" s="437"/>
      <c r="E44" s="34">
        <v>110</v>
      </c>
      <c r="F44" s="482" t="s">
        <v>171</v>
      </c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0"/>
      <c r="U44" s="370"/>
      <c r="V44" s="483"/>
      <c r="W44" s="20">
        <v>603</v>
      </c>
      <c r="X44" s="429">
        <f>+ROUND((X34+X35+X36+X37+X38+X39-X40+X41-X42+X43),0)</f>
        <v>0</v>
      </c>
      <c r="Y44" s="430" t="e">
        <v>#N/A</v>
      </c>
      <c r="Z44" s="430" t="e">
        <v>#N/A</v>
      </c>
      <c r="AA44" s="430" t="e">
        <v>#N/A</v>
      </c>
      <c r="AB44" s="431" t="e">
        <v>#N/A</v>
      </c>
      <c r="AC44" s="153" t="s">
        <v>36</v>
      </c>
      <c r="AD44" s="136"/>
      <c r="AE44" s="136"/>
      <c r="AF44" s="136"/>
      <c r="AG44" s="136"/>
      <c r="AH44" s="136"/>
      <c r="AI44" s="9"/>
    </row>
    <row r="45" spans="2:35" ht="6" customHeight="1" x14ac:dyDescent="0.25">
      <c r="B45" s="447"/>
      <c r="C45" s="154"/>
      <c r="D45" s="437"/>
      <c r="E45" s="37"/>
      <c r="F45" s="155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93"/>
      <c r="T45" s="93"/>
      <c r="U45" s="24"/>
      <c r="V45" s="24"/>
      <c r="W45" s="24"/>
      <c r="X45" s="24"/>
      <c r="Y45" s="24"/>
      <c r="Z45" s="24"/>
      <c r="AA45" s="24"/>
      <c r="AB45" s="24"/>
      <c r="AC45" s="24"/>
      <c r="AD45" s="156"/>
      <c r="AE45" s="156"/>
      <c r="AF45" s="136"/>
      <c r="AG45" s="136"/>
      <c r="AH45" s="156"/>
      <c r="AI45" s="9"/>
    </row>
    <row r="46" spans="2:35" ht="8.25" customHeight="1" x14ac:dyDescent="0.25">
      <c r="B46" s="9"/>
      <c r="C46" s="154"/>
      <c r="D46" s="437"/>
      <c r="E46" s="37"/>
      <c r="F46" s="155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93"/>
      <c r="T46" s="93"/>
      <c r="U46" s="24"/>
      <c r="V46" s="24"/>
      <c r="W46" s="24"/>
      <c r="X46" s="24"/>
      <c r="Y46" s="24"/>
      <c r="Z46" s="24"/>
      <c r="AA46" s="24"/>
      <c r="AB46" s="24"/>
      <c r="AC46" s="24"/>
      <c r="AD46" s="156"/>
      <c r="AE46" s="156"/>
      <c r="AF46" s="136"/>
      <c r="AG46" s="136"/>
      <c r="AH46" s="156"/>
      <c r="AI46" s="9"/>
    </row>
    <row r="47" spans="2:35" ht="6" hidden="1" customHeight="1" x14ac:dyDescent="0.25">
      <c r="B47" s="9"/>
      <c r="C47" s="154"/>
      <c r="D47" s="437"/>
      <c r="E47" s="37"/>
      <c r="F47" s="15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93"/>
      <c r="T47" s="93"/>
      <c r="U47" s="24"/>
      <c r="V47" s="24"/>
      <c r="W47" s="24"/>
      <c r="X47" s="24"/>
      <c r="Y47" s="24"/>
      <c r="Z47" s="24"/>
      <c r="AA47" s="24"/>
      <c r="AB47" s="24"/>
      <c r="AC47" s="24"/>
      <c r="AD47" s="157"/>
      <c r="AE47" s="157"/>
      <c r="AF47" s="158"/>
      <c r="AG47" s="158"/>
      <c r="AH47" s="157"/>
      <c r="AI47" s="9"/>
    </row>
    <row r="48" spans="2:35" ht="12.95" customHeight="1" x14ac:dyDescent="0.25">
      <c r="B48" s="9"/>
      <c r="C48" s="154"/>
      <c r="D48" s="439"/>
      <c r="E48" s="43">
        <v>111</v>
      </c>
      <c r="F48" s="487" t="s">
        <v>172</v>
      </c>
      <c r="G48" s="312"/>
      <c r="H48" s="312"/>
      <c r="I48" s="312"/>
      <c r="J48" s="312"/>
      <c r="K48" s="312"/>
      <c r="L48" s="312"/>
      <c r="M48" s="488"/>
      <c r="N48" s="159">
        <v>507</v>
      </c>
      <c r="O48" s="477">
        <f>IF((X31&lt;X44),(X44-X31),0)</f>
        <v>0</v>
      </c>
      <c r="P48" s="435" t="e">
        <v>#N/A</v>
      </c>
      <c r="Q48" s="435" t="e">
        <v>#N/A</v>
      </c>
      <c r="R48" s="435" t="e">
        <v>#N/A</v>
      </c>
      <c r="S48" s="435" t="e">
        <v>#N/A</v>
      </c>
      <c r="T48" s="435" t="e">
        <v>#N/A</v>
      </c>
      <c r="U48" s="435" t="e">
        <v>#N/A</v>
      </c>
      <c r="V48" s="478" t="e">
        <v>#N/A</v>
      </c>
      <c r="W48" s="487" t="s">
        <v>173</v>
      </c>
      <c r="X48" s="312"/>
      <c r="Y48" s="312"/>
      <c r="Z48" s="312"/>
      <c r="AA48" s="312"/>
      <c r="AB48" s="312"/>
      <c r="AC48" s="488"/>
      <c r="AD48" s="160">
        <v>506</v>
      </c>
      <c r="AE48" s="477">
        <f>IF((X31&gt;X44),(X31-X44),0)</f>
        <v>0</v>
      </c>
      <c r="AF48" s="435" t="e">
        <v>#N/A</v>
      </c>
      <c r="AG48" s="478" t="e">
        <v>#N/A</v>
      </c>
      <c r="AH48" s="137" t="s">
        <v>15</v>
      </c>
      <c r="AI48" s="9"/>
    </row>
    <row r="49" spans="1:35" ht="8.25" customHeight="1" x14ac:dyDescent="0.25">
      <c r="B49" s="9"/>
      <c r="C49" s="154"/>
      <c r="D49" s="161"/>
      <c r="E49" s="24"/>
      <c r="F49" s="162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94"/>
      <c r="T49" s="94"/>
      <c r="U49" s="24"/>
      <c r="V49" s="24"/>
      <c r="W49" s="24"/>
      <c r="X49" s="24"/>
      <c r="Y49" s="24"/>
      <c r="Z49" s="24"/>
      <c r="AA49" s="24"/>
      <c r="AB49" s="24"/>
      <c r="AC49" s="24"/>
      <c r="AD49" s="136"/>
      <c r="AE49" s="47"/>
      <c r="AF49" s="47"/>
      <c r="AG49" s="47"/>
      <c r="AH49" s="47"/>
    </row>
    <row r="50" spans="1:35" ht="12.75" x14ac:dyDescent="0.25">
      <c r="C50" s="163"/>
      <c r="D50" s="436" t="s">
        <v>174</v>
      </c>
      <c r="E50" s="421" t="s">
        <v>175</v>
      </c>
      <c r="F50" s="422"/>
      <c r="G50" s="422"/>
      <c r="H50" s="422"/>
      <c r="I50" s="422"/>
      <c r="J50" s="422"/>
      <c r="K50" s="422"/>
      <c r="L50" s="422"/>
      <c r="M50" s="422"/>
      <c r="N50" s="422"/>
      <c r="O50" s="422"/>
      <c r="P50" s="422"/>
      <c r="Q50" s="422"/>
      <c r="R50" s="422"/>
      <c r="S50" s="422"/>
      <c r="T50" s="422"/>
      <c r="U50" s="422"/>
      <c r="V50" s="422"/>
      <c r="W50" s="423"/>
      <c r="X50" s="24"/>
      <c r="Y50" s="24"/>
      <c r="Z50" s="24"/>
      <c r="AA50" s="24"/>
      <c r="AB50" s="24"/>
      <c r="AC50" s="24"/>
      <c r="AD50" s="156"/>
      <c r="AE50" s="47"/>
      <c r="AF50" s="47"/>
      <c r="AG50" s="47"/>
      <c r="AH50" s="156"/>
      <c r="AI50" s="9"/>
    </row>
    <row r="51" spans="1:35" ht="14.25" customHeight="1" x14ac:dyDescent="0.25">
      <c r="C51" s="163"/>
      <c r="D51" s="437"/>
      <c r="E51" s="11">
        <v>112</v>
      </c>
      <c r="F51" s="474" t="s">
        <v>176</v>
      </c>
      <c r="G51" s="475"/>
      <c r="H51" s="475"/>
      <c r="I51" s="475"/>
      <c r="J51" s="475"/>
      <c r="K51" s="475"/>
      <c r="L51" s="475"/>
      <c r="M51" s="476"/>
      <c r="N51" s="140">
        <v>556</v>
      </c>
      <c r="O51" s="479"/>
      <c r="P51" s="480"/>
      <c r="Q51" s="480"/>
      <c r="R51" s="480"/>
      <c r="S51" s="480"/>
      <c r="T51" s="480"/>
      <c r="U51" s="480"/>
      <c r="V51" s="481"/>
      <c r="W51" s="141" t="s">
        <v>15</v>
      </c>
      <c r="X51" s="24"/>
      <c r="Y51" s="24"/>
      <c r="Z51" s="24"/>
      <c r="AA51" s="24"/>
      <c r="AB51" s="24"/>
      <c r="AC51" s="24"/>
      <c r="AD51" s="156"/>
      <c r="AE51" s="47"/>
      <c r="AF51" s="47"/>
      <c r="AG51" s="47"/>
      <c r="AH51" s="156"/>
      <c r="AI51" s="9"/>
    </row>
    <row r="52" spans="1:35" ht="12" customHeight="1" x14ac:dyDescent="0.25">
      <c r="C52" s="163"/>
      <c r="D52" s="437"/>
      <c r="E52" s="11">
        <v>113</v>
      </c>
      <c r="F52" s="240" t="s">
        <v>177</v>
      </c>
      <c r="G52" s="241"/>
      <c r="H52" s="241"/>
      <c r="I52" s="241"/>
      <c r="J52" s="241"/>
      <c r="K52" s="241"/>
      <c r="L52" s="241"/>
      <c r="M52" s="242"/>
      <c r="N52" s="12">
        <v>557</v>
      </c>
      <c r="O52" s="409"/>
      <c r="P52" s="410"/>
      <c r="Q52" s="410"/>
      <c r="R52" s="410"/>
      <c r="S52" s="410"/>
      <c r="T52" s="410"/>
      <c r="U52" s="410"/>
      <c r="V52" s="454"/>
      <c r="W52" s="15" t="s">
        <v>15</v>
      </c>
      <c r="X52" s="24"/>
      <c r="Y52" s="24"/>
      <c r="Z52" s="24"/>
      <c r="AA52" s="24"/>
      <c r="AB52" s="24"/>
      <c r="AC52" s="24"/>
      <c r="AD52" s="156"/>
      <c r="AE52" s="47"/>
      <c r="AF52" s="47"/>
      <c r="AG52" s="47"/>
      <c r="AH52" s="156"/>
      <c r="AI52" s="9"/>
    </row>
    <row r="53" spans="1:35" ht="14.25" customHeight="1" x14ac:dyDescent="0.25">
      <c r="C53" s="163"/>
      <c r="D53" s="437"/>
      <c r="E53" s="11">
        <v>114</v>
      </c>
      <c r="F53" s="463" t="s">
        <v>178</v>
      </c>
      <c r="G53" s="464"/>
      <c r="H53" s="464"/>
      <c r="I53" s="464"/>
      <c r="J53" s="464"/>
      <c r="K53" s="464"/>
      <c r="L53" s="464"/>
      <c r="M53" s="465"/>
      <c r="N53" s="19">
        <v>558</v>
      </c>
      <c r="O53" s="455"/>
      <c r="P53" s="456"/>
      <c r="Q53" s="456"/>
      <c r="R53" s="456"/>
      <c r="S53" s="456"/>
      <c r="T53" s="456"/>
      <c r="U53" s="456"/>
      <c r="V53" s="457"/>
      <c r="W53" s="17" t="s">
        <v>22</v>
      </c>
      <c r="X53" s="24"/>
      <c r="Y53" s="24"/>
      <c r="Z53" s="24"/>
      <c r="AA53" s="24"/>
      <c r="AB53" s="24"/>
      <c r="AC53" s="24"/>
      <c r="AD53" s="156"/>
      <c r="AE53" s="47"/>
      <c r="AF53" s="47"/>
      <c r="AG53" s="47"/>
      <c r="AH53" s="156"/>
      <c r="AI53" s="9"/>
    </row>
    <row r="54" spans="1:35" ht="12.75" customHeight="1" x14ac:dyDescent="0.25">
      <c r="C54" s="163"/>
      <c r="D54" s="437"/>
      <c r="E54" s="34">
        <v>115</v>
      </c>
      <c r="F54" s="484" t="s">
        <v>179</v>
      </c>
      <c r="G54" s="485"/>
      <c r="H54" s="485"/>
      <c r="I54" s="485"/>
      <c r="J54" s="485"/>
      <c r="K54" s="485"/>
      <c r="L54" s="485"/>
      <c r="M54" s="486"/>
      <c r="N54" s="20">
        <v>543</v>
      </c>
      <c r="O54" s="429">
        <f>+O51+O52-O53</f>
        <v>0</v>
      </c>
      <c r="P54" s="430"/>
      <c r="Q54" s="430"/>
      <c r="R54" s="430"/>
      <c r="S54" s="430"/>
      <c r="T54" s="430"/>
      <c r="U54" s="430"/>
      <c r="V54" s="431"/>
      <c r="W54" s="35" t="s">
        <v>36</v>
      </c>
      <c r="X54" s="24"/>
      <c r="Y54" s="24"/>
      <c r="Z54" s="24"/>
      <c r="AA54" s="24"/>
      <c r="AB54" s="24"/>
      <c r="AC54" s="24"/>
      <c r="AD54" s="156"/>
      <c r="AE54" s="47"/>
      <c r="AF54" s="47"/>
      <c r="AG54" s="47"/>
      <c r="AH54" s="156"/>
      <c r="AI54" s="9"/>
    </row>
    <row r="55" spans="1:35" s="6" customFormat="1" ht="12.95" customHeight="1" x14ac:dyDescent="0.25">
      <c r="A55" s="9"/>
      <c r="C55" s="163"/>
      <c r="D55" s="437"/>
      <c r="E55" s="164"/>
      <c r="F55" s="165"/>
      <c r="G55" s="165"/>
      <c r="H55" s="165"/>
      <c r="I55" s="24"/>
      <c r="J55" s="24"/>
      <c r="K55" s="24"/>
      <c r="L55" s="24"/>
      <c r="M55" s="24"/>
      <c r="N55" s="37"/>
      <c r="O55" s="24"/>
      <c r="P55" s="24"/>
      <c r="Q55" s="24"/>
      <c r="R55" s="39"/>
      <c r="S55" s="93"/>
      <c r="T55" s="93"/>
      <c r="U55" s="24"/>
      <c r="V55" s="24"/>
      <c r="W55" s="24"/>
      <c r="X55" s="24"/>
      <c r="Y55" s="24"/>
      <c r="Z55" s="24"/>
      <c r="AA55" s="24"/>
      <c r="AB55" s="24"/>
      <c r="AC55" s="24"/>
      <c r="AD55" s="156"/>
      <c r="AE55" s="47"/>
      <c r="AF55" s="47"/>
      <c r="AG55" s="47"/>
      <c r="AH55" s="156"/>
      <c r="AI55" s="9"/>
    </row>
    <row r="56" spans="1:35" s="6" customFormat="1" ht="12.95" customHeight="1" x14ac:dyDescent="0.25">
      <c r="A56" s="9"/>
      <c r="C56" s="163"/>
      <c r="D56" s="437"/>
      <c r="E56" s="43">
        <v>116</v>
      </c>
      <c r="F56" s="487" t="s">
        <v>180</v>
      </c>
      <c r="G56" s="312"/>
      <c r="H56" s="312"/>
      <c r="I56" s="312"/>
      <c r="J56" s="312"/>
      <c r="K56" s="312"/>
      <c r="L56" s="312"/>
      <c r="M56" s="488"/>
      <c r="N56" s="159">
        <v>573</v>
      </c>
      <c r="O56" s="477">
        <f>IF(O54&gt;='F 29 Anverso'!AB74,'F29 Reverso'!O54,'F 29 Anverso'!AB74)</f>
        <v>0</v>
      </c>
      <c r="P56" s="435" t="e">
        <v>#N/A</v>
      </c>
      <c r="Q56" s="435" t="e">
        <v>#N/A</v>
      </c>
      <c r="R56" s="435" t="e">
        <v>#N/A</v>
      </c>
      <c r="S56" s="435" t="e">
        <v>#N/A</v>
      </c>
      <c r="T56" s="435" t="e">
        <v>#N/A</v>
      </c>
      <c r="U56" s="435" t="e">
        <v>#N/A</v>
      </c>
      <c r="V56" s="435" t="e">
        <v>#N/A</v>
      </c>
      <c r="W56" s="489" t="e">
        <v>#N/A</v>
      </c>
      <c r="X56" s="135"/>
      <c r="Y56" s="135"/>
      <c r="Z56" s="135"/>
      <c r="AA56" s="311" t="s">
        <v>181</v>
      </c>
      <c r="AB56" s="312"/>
      <c r="AC56" s="488"/>
      <c r="AD56" s="166">
        <v>598</v>
      </c>
      <c r="AE56" s="477">
        <f>IF(O54&lt;='F 29 Anverso'!AB74,'F29 Reverso'!O54,'F 29 Anverso'!AB74)</f>
        <v>0</v>
      </c>
      <c r="AF56" s="435" t="e">
        <v>#N/A</v>
      </c>
      <c r="AG56" s="478" t="e">
        <v>#N/A</v>
      </c>
      <c r="AH56" s="167" t="s">
        <v>22</v>
      </c>
    </row>
    <row r="57" spans="1:35" s="6" customFormat="1" ht="12.95" customHeight="1" x14ac:dyDescent="0.25">
      <c r="A57" s="9"/>
      <c r="C57" s="163"/>
      <c r="D57" s="437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4"/>
      <c r="Y57" s="24"/>
      <c r="Z57" s="24"/>
      <c r="AA57" s="24"/>
      <c r="AB57" s="24"/>
      <c r="AC57" s="24"/>
      <c r="AD57" s="60"/>
      <c r="AE57" s="47"/>
      <c r="AF57" s="47"/>
      <c r="AG57" s="47"/>
      <c r="AH57" s="156"/>
      <c r="AI57" s="9"/>
    </row>
    <row r="58" spans="1:35" s="6" customFormat="1" ht="12.95" customHeight="1" x14ac:dyDescent="0.25">
      <c r="A58" s="9"/>
      <c r="C58" s="163"/>
      <c r="D58" s="437"/>
      <c r="E58" s="421" t="s">
        <v>182</v>
      </c>
      <c r="F58" s="422"/>
      <c r="G58" s="422"/>
      <c r="H58" s="422"/>
      <c r="I58" s="422"/>
      <c r="J58" s="422"/>
      <c r="K58" s="422"/>
      <c r="L58" s="422"/>
      <c r="M58" s="422"/>
      <c r="N58" s="422"/>
      <c r="O58" s="422"/>
      <c r="P58" s="422"/>
      <c r="Q58" s="422"/>
      <c r="R58" s="422"/>
      <c r="S58" s="422"/>
      <c r="T58" s="422"/>
      <c r="U58" s="422"/>
      <c r="V58" s="422"/>
      <c r="W58" s="423"/>
      <c r="X58" s="24"/>
      <c r="Y58" s="24"/>
      <c r="Z58" s="24"/>
      <c r="AA58" s="24"/>
      <c r="AB58" s="24"/>
      <c r="AC58" s="24"/>
      <c r="AD58" s="60"/>
      <c r="AE58" s="47"/>
      <c r="AF58" s="47"/>
      <c r="AG58" s="47"/>
      <c r="AH58" s="156"/>
      <c r="AI58" s="9"/>
    </row>
    <row r="59" spans="1:35" s="6" customFormat="1" ht="12.95" customHeight="1" x14ac:dyDescent="0.25">
      <c r="C59" s="163"/>
      <c r="D59" s="437"/>
      <c r="E59" s="11">
        <v>117</v>
      </c>
      <c r="F59" s="474" t="s">
        <v>183</v>
      </c>
      <c r="G59" s="475"/>
      <c r="H59" s="475"/>
      <c r="I59" s="475"/>
      <c r="J59" s="475"/>
      <c r="K59" s="475"/>
      <c r="L59" s="475"/>
      <c r="M59" s="476"/>
      <c r="N59" s="140">
        <v>39</v>
      </c>
      <c r="O59" s="451"/>
      <c r="P59" s="452" t="e">
        <v>#N/A</v>
      </c>
      <c r="Q59" s="452" t="e">
        <v>#N/A</v>
      </c>
      <c r="R59" s="452" t="e">
        <v>#N/A</v>
      </c>
      <c r="S59" s="452" t="e">
        <v>#N/A</v>
      </c>
      <c r="T59" s="452" t="e">
        <v>#N/A</v>
      </c>
      <c r="U59" s="452" t="e">
        <v>#N/A</v>
      </c>
      <c r="V59" s="453" t="e">
        <v>#N/A</v>
      </c>
      <c r="W59" s="141" t="s">
        <v>15</v>
      </c>
      <c r="X59" s="24"/>
      <c r="Y59" s="24"/>
      <c r="Z59" s="24"/>
      <c r="AA59" s="24"/>
      <c r="AB59" s="24"/>
      <c r="AC59" s="24"/>
      <c r="AD59" s="60"/>
      <c r="AE59" s="47"/>
      <c r="AF59" s="47"/>
      <c r="AG59" s="47"/>
      <c r="AH59" s="156"/>
      <c r="AI59" s="9"/>
    </row>
    <row r="60" spans="1:35" s="6" customFormat="1" ht="12.95" customHeight="1" x14ac:dyDescent="0.25">
      <c r="C60" s="163"/>
      <c r="D60" s="437"/>
      <c r="E60" s="11">
        <v>118</v>
      </c>
      <c r="F60" s="474" t="s">
        <v>184</v>
      </c>
      <c r="G60" s="475"/>
      <c r="H60" s="475"/>
      <c r="I60" s="475"/>
      <c r="J60" s="475"/>
      <c r="K60" s="475"/>
      <c r="L60" s="475"/>
      <c r="M60" s="476"/>
      <c r="N60" s="12">
        <v>554</v>
      </c>
      <c r="O60" s="409"/>
      <c r="P60" s="410" t="e">
        <v>#N/A</v>
      </c>
      <c r="Q60" s="410" t="e">
        <v>#N/A</v>
      </c>
      <c r="R60" s="410" t="e">
        <v>#N/A</v>
      </c>
      <c r="S60" s="410" t="e">
        <v>#N/A</v>
      </c>
      <c r="T60" s="410" t="e">
        <v>#N/A</v>
      </c>
      <c r="U60" s="410" t="e">
        <v>#N/A</v>
      </c>
      <c r="V60" s="454" t="e">
        <v>#N/A</v>
      </c>
      <c r="W60" s="15" t="s">
        <v>15</v>
      </c>
      <c r="X60" s="24"/>
      <c r="Y60" s="24"/>
      <c r="Z60" s="24"/>
      <c r="AA60" s="24"/>
      <c r="AB60" s="24"/>
      <c r="AC60" s="24"/>
      <c r="AD60" s="60"/>
      <c r="AE60" s="47"/>
      <c r="AF60" s="47"/>
      <c r="AG60" s="47"/>
      <c r="AH60" s="156"/>
      <c r="AI60" s="9"/>
    </row>
    <row r="61" spans="1:35" s="6" customFormat="1" ht="12.95" customHeight="1" x14ac:dyDescent="0.25">
      <c r="C61" s="163"/>
      <c r="D61" s="437"/>
      <c r="E61" s="11">
        <v>119</v>
      </c>
      <c r="F61" s="474" t="s">
        <v>185</v>
      </c>
      <c r="G61" s="475"/>
      <c r="H61" s="475"/>
      <c r="I61" s="475"/>
      <c r="J61" s="475"/>
      <c r="K61" s="475"/>
      <c r="L61" s="475"/>
      <c r="M61" s="476"/>
      <c r="N61" s="12">
        <v>736</v>
      </c>
      <c r="O61" s="409"/>
      <c r="P61" s="410"/>
      <c r="Q61" s="410"/>
      <c r="R61" s="410"/>
      <c r="S61" s="410"/>
      <c r="T61" s="410"/>
      <c r="U61" s="410"/>
      <c r="V61" s="454"/>
      <c r="W61" s="15" t="s">
        <v>22</v>
      </c>
      <c r="X61" s="24"/>
      <c r="Y61" s="24"/>
      <c r="Z61" s="24"/>
      <c r="AA61" s="24"/>
      <c r="AB61" s="24"/>
      <c r="AC61" s="24"/>
      <c r="AD61" s="60"/>
      <c r="AE61" s="47"/>
      <c r="AF61" s="47"/>
      <c r="AG61" s="47"/>
      <c r="AH61" s="156"/>
      <c r="AI61" s="9"/>
    </row>
    <row r="62" spans="1:35" s="6" customFormat="1" ht="12.95" customHeight="1" x14ac:dyDescent="0.25">
      <c r="C62" s="163"/>
      <c r="D62" s="437"/>
      <c r="E62" s="11">
        <v>120</v>
      </c>
      <c r="F62" s="474" t="s">
        <v>186</v>
      </c>
      <c r="G62" s="475"/>
      <c r="H62" s="475"/>
      <c r="I62" s="475"/>
      <c r="J62" s="475"/>
      <c r="K62" s="475"/>
      <c r="L62" s="475"/>
      <c r="M62" s="476"/>
      <c r="N62" s="19">
        <v>597</v>
      </c>
      <c r="O62" s="455"/>
      <c r="P62" s="456" t="e">
        <v>#N/A</v>
      </c>
      <c r="Q62" s="456" t="e">
        <v>#N/A</v>
      </c>
      <c r="R62" s="456" t="e">
        <v>#N/A</v>
      </c>
      <c r="S62" s="456" t="e">
        <v>#N/A</v>
      </c>
      <c r="T62" s="456" t="e">
        <v>#N/A</v>
      </c>
      <c r="U62" s="456" t="e">
        <v>#N/A</v>
      </c>
      <c r="V62" s="457" t="e">
        <v>#N/A</v>
      </c>
      <c r="W62" s="142" t="s">
        <v>15</v>
      </c>
      <c r="X62" s="24"/>
      <c r="Y62" s="24"/>
      <c r="Z62" s="24"/>
      <c r="AA62" s="24"/>
      <c r="AB62" s="24"/>
      <c r="AC62" s="24"/>
      <c r="AD62" s="60"/>
      <c r="AE62" s="47"/>
      <c r="AF62" s="47"/>
      <c r="AG62" s="47"/>
      <c r="AH62" s="156"/>
      <c r="AI62" s="9"/>
    </row>
    <row r="63" spans="1:35" s="6" customFormat="1" ht="12.95" customHeight="1" x14ac:dyDescent="0.25">
      <c r="C63" s="163"/>
      <c r="D63" s="439"/>
      <c r="E63" s="34">
        <v>121</v>
      </c>
      <c r="F63" s="482" t="s">
        <v>187</v>
      </c>
      <c r="G63" s="370"/>
      <c r="H63" s="370"/>
      <c r="I63" s="370"/>
      <c r="J63" s="370"/>
      <c r="K63" s="370"/>
      <c r="L63" s="370"/>
      <c r="M63" s="483"/>
      <c r="N63" s="20">
        <v>555</v>
      </c>
      <c r="O63" s="429"/>
      <c r="P63" s="430" t="e">
        <v>#N/A</v>
      </c>
      <c r="Q63" s="430" t="e">
        <v>#N/A</v>
      </c>
      <c r="R63" s="430" t="e">
        <v>#N/A</v>
      </c>
      <c r="S63" s="430" t="e">
        <v>#N/A</v>
      </c>
      <c r="T63" s="430" t="e">
        <v>#N/A</v>
      </c>
      <c r="U63" s="430" t="e">
        <v>#N/A</v>
      </c>
      <c r="V63" s="431" t="e">
        <v>#N/A</v>
      </c>
      <c r="W63" s="153" t="s">
        <v>15</v>
      </c>
      <c r="X63" s="24"/>
      <c r="Y63" s="490" t="s">
        <v>188</v>
      </c>
      <c r="Z63" s="321"/>
      <c r="AA63" s="321"/>
      <c r="AB63" s="321"/>
      <c r="AC63" s="321"/>
      <c r="AD63" s="166">
        <v>596</v>
      </c>
      <c r="AE63" s="477">
        <f>+O59+O60-O61+O62+O63</f>
        <v>0</v>
      </c>
      <c r="AF63" s="435" t="e">
        <v>#N/A</v>
      </c>
      <c r="AG63" s="478" t="e">
        <v>#N/A</v>
      </c>
      <c r="AH63" s="168" t="s">
        <v>15</v>
      </c>
      <c r="AI63" s="9"/>
    </row>
    <row r="64" spans="1:35" s="6" customFormat="1" ht="9.75" customHeight="1" x14ac:dyDescent="0.25">
      <c r="C64" s="9"/>
      <c r="D64" s="24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4"/>
      <c r="Z64" s="24"/>
      <c r="AA64" s="24"/>
      <c r="AB64" s="24"/>
      <c r="AC64" s="24"/>
      <c r="AD64" s="60"/>
      <c r="AE64" s="47"/>
      <c r="AF64" s="47"/>
      <c r="AG64" s="47"/>
      <c r="AH64" s="156"/>
      <c r="AI64" s="9"/>
    </row>
    <row r="65" spans="1:35" s="6" customFormat="1" ht="7.5" customHeight="1" x14ac:dyDescent="0.25">
      <c r="B65" s="9"/>
      <c r="C65" s="9"/>
      <c r="D65" s="24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4"/>
      <c r="Z65" s="24"/>
      <c r="AA65" s="24"/>
      <c r="AB65" s="24"/>
      <c r="AC65" s="24"/>
      <c r="AD65" s="60"/>
      <c r="AE65" s="47"/>
      <c r="AF65" s="47"/>
      <c r="AG65" s="47"/>
      <c r="AH65" s="156"/>
      <c r="AI65" s="9"/>
    </row>
    <row r="66" spans="1:35" s="6" customFormat="1" ht="17.25" customHeight="1" x14ac:dyDescent="0.25">
      <c r="B66" s="9"/>
      <c r="C66" s="9"/>
      <c r="D66" s="491" t="s">
        <v>189</v>
      </c>
      <c r="E66" s="131">
        <v>122</v>
      </c>
      <c r="F66" s="495" t="s">
        <v>190</v>
      </c>
      <c r="G66" s="496"/>
      <c r="H66" s="496"/>
      <c r="I66" s="104">
        <v>725</v>
      </c>
      <c r="J66" s="444"/>
      <c r="K66" s="444"/>
      <c r="L66" s="444"/>
      <c r="M66" s="444"/>
      <c r="N66" s="444"/>
      <c r="O66" s="444"/>
      <c r="P66" s="497" t="s">
        <v>191</v>
      </c>
      <c r="Q66" s="497"/>
      <c r="R66" s="497"/>
      <c r="S66" s="497"/>
      <c r="T66" s="497"/>
      <c r="U66" s="104">
        <v>737</v>
      </c>
      <c r="V66" s="444"/>
      <c r="W66" s="444"/>
      <c r="X66" s="444"/>
      <c r="Y66" s="444"/>
      <c r="Z66" s="444"/>
      <c r="AA66" s="444"/>
      <c r="AB66" s="497" t="s">
        <v>192</v>
      </c>
      <c r="AC66" s="497"/>
      <c r="AD66" s="66">
        <v>727</v>
      </c>
      <c r="AE66" s="444"/>
      <c r="AF66" s="444" t="e">
        <v>#N/A</v>
      </c>
      <c r="AG66" s="444" t="e">
        <v>#N/A</v>
      </c>
      <c r="AH66" s="127" t="s">
        <v>22</v>
      </c>
      <c r="AI66" s="9"/>
    </row>
    <row r="67" spans="1:35" s="6" customFormat="1" ht="12.95" customHeight="1" x14ac:dyDescent="0.25">
      <c r="B67" s="9"/>
      <c r="C67" s="9"/>
      <c r="D67" s="492"/>
      <c r="E67" s="132">
        <v>123</v>
      </c>
      <c r="F67" s="498" t="s">
        <v>193</v>
      </c>
      <c r="G67" s="362"/>
      <c r="H67" s="362"/>
      <c r="I67" s="12">
        <v>704</v>
      </c>
      <c r="J67" s="416"/>
      <c r="K67" s="416" t="e">
        <v>#N/A</v>
      </c>
      <c r="L67" s="416" t="e">
        <v>#N/A</v>
      </c>
      <c r="M67" s="416" t="e">
        <v>#N/A</v>
      </c>
      <c r="N67" s="416" t="e">
        <v>#N/A</v>
      </c>
      <c r="O67" s="416" t="e">
        <v>#N/A</v>
      </c>
      <c r="P67" s="499" t="s">
        <v>191</v>
      </c>
      <c r="Q67" s="499"/>
      <c r="R67" s="499"/>
      <c r="S67" s="499"/>
      <c r="T67" s="499"/>
      <c r="U67" s="12">
        <v>705</v>
      </c>
      <c r="V67" s="416"/>
      <c r="W67" s="416" t="e">
        <v>#N/A</v>
      </c>
      <c r="X67" s="416" t="e">
        <v>#N/A</v>
      </c>
      <c r="Y67" s="416" t="e">
        <v>#N/A</v>
      </c>
      <c r="Z67" s="416" t="e">
        <v>#N/A</v>
      </c>
      <c r="AA67" s="416" t="e">
        <v>#N/A</v>
      </c>
      <c r="AB67" s="499" t="s">
        <v>192</v>
      </c>
      <c r="AC67" s="499"/>
      <c r="AD67" s="69">
        <v>706</v>
      </c>
      <c r="AE67" s="416"/>
      <c r="AF67" s="416" t="e">
        <v>#N/A</v>
      </c>
      <c r="AG67" s="416" t="e">
        <v>#N/A</v>
      </c>
      <c r="AH67" s="169" t="s">
        <v>22</v>
      </c>
      <c r="AI67" s="9"/>
    </row>
    <row r="68" spans="1:35" s="6" customFormat="1" ht="12.95" customHeight="1" x14ac:dyDescent="0.25">
      <c r="B68" s="9"/>
      <c r="C68" s="9"/>
      <c r="D68" s="492"/>
      <c r="E68" s="132">
        <v>124</v>
      </c>
      <c r="F68" s="498" t="s">
        <v>194</v>
      </c>
      <c r="G68" s="498"/>
      <c r="H68" s="498"/>
      <c r="I68" s="12">
        <v>160</v>
      </c>
      <c r="J68" s="416"/>
      <c r="K68" s="416" t="e">
        <v>#N/A</v>
      </c>
      <c r="L68" s="416" t="e">
        <v>#N/A</v>
      </c>
      <c r="M68" s="416" t="e">
        <v>#N/A</v>
      </c>
      <c r="N68" s="416" t="e">
        <v>#N/A</v>
      </c>
      <c r="O68" s="416" t="e">
        <v>#N/A</v>
      </c>
      <c r="P68" s="499" t="s">
        <v>191</v>
      </c>
      <c r="Q68" s="499"/>
      <c r="R68" s="499"/>
      <c r="S68" s="499"/>
      <c r="T68" s="499"/>
      <c r="U68" s="12">
        <v>161</v>
      </c>
      <c r="V68" s="416"/>
      <c r="W68" s="416" t="e">
        <v>#N/A</v>
      </c>
      <c r="X68" s="416" t="e">
        <v>#N/A</v>
      </c>
      <c r="Y68" s="416" t="e">
        <v>#N/A</v>
      </c>
      <c r="Z68" s="416" t="e">
        <v>#N/A</v>
      </c>
      <c r="AA68" s="416" t="e">
        <v>#N/A</v>
      </c>
      <c r="AB68" s="499" t="s">
        <v>192</v>
      </c>
      <c r="AC68" s="499"/>
      <c r="AD68" s="69">
        <v>570</v>
      </c>
      <c r="AE68" s="416"/>
      <c r="AF68" s="416" t="e">
        <v>#N/A</v>
      </c>
      <c r="AG68" s="416" t="e">
        <v>#N/A</v>
      </c>
      <c r="AH68" s="169" t="s">
        <v>22</v>
      </c>
      <c r="AI68" s="9"/>
    </row>
    <row r="69" spans="1:35" s="6" customFormat="1" ht="12.95" customHeight="1" x14ac:dyDescent="0.25">
      <c r="B69" s="9"/>
      <c r="C69" s="9"/>
      <c r="D69" s="492"/>
      <c r="E69" s="132">
        <v>125</v>
      </c>
      <c r="F69" s="498" t="s">
        <v>195</v>
      </c>
      <c r="G69" s="362"/>
      <c r="H69" s="362"/>
      <c r="I69" s="12">
        <v>126</v>
      </c>
      <c r="J69" s="416"/>
      <c r="K69" s="416" t="e">
        <v>#N/A</v>
      </c>
      <c r="L69" s="416" t="e">
        <v>#N/A</v>
      </c>
      <c r="M69" s="416" t="e">
        <v>#N/A</v>
      </c>
      <c r="N69" s="416" t="e">
        <v>#N/A</v>
      </c>
      <c r="O69" s="416" t="e">
        <v>#N/A</v>
      </c>
      <c r="P69" s="499" t="s">
        <v>191</v>
      </c>
      <c r="Q69" s="499"/>
      <c r="R69" s="499"/>
      <c r="S69" s="499"/>
      <c r="T69" s="499"/>
      <c r="U69" s="12">
        <v>128</v>
      </c>
      <c r="V69" s="416"/>
      <c r="W69" s="416" t="e">
        <v>#N/A</v>
      </c>
      <c r="X69" s="416" t="e">
        <v>#N/A</v>
      </c>
      <c r="Y69" s="416" t="e">
        <v>#N/A</v>
      </c>
      <c r="Z69" s="416" t="e">
        <v>#N/A</v>
      </c>
      <c r="AA69" s="416" t="e">
        <v>#N/A</v>
      </c>
      <c r="AB69" s="499" t="s">
        <v>192</v>
      </c>
      <c r="AC69" s="499"/>
      <c r="AD69" s="69">
        <v>571</v>
      </c>
      <c r="AE69" s="416"/>
      <c r="AF69" s="416" t="e">
        <v>#N/A</v>
      </c>
      <c r="AG69" s="416" t="e">
        <v>#N/A</v>
      </c>
      <c r="AH69" s="169" t="s">
        <v>22</v>
      </c>
      <c r="AI69" s="9"/>
    </row>
    <row r="70" spans="1:35" s="6" customFormat="1" ht="12.95" customHeight="1" x14ac:dyDescent="0.25">
      <c r="B70" s="9"/>
      <c r="C70" s="9"/>
      <c r="D70" s="493"/>
      <c r="E70" s="170">
        <v>126</v>
      </c>
      <c r="F70" s="503" t="s">
        <v>196</v>
      </c>
      <c r="G70" s="504"/>
      <c r="H70" s="504"/>
      <c r="I70" s="19">
        <v>572</v>
      </c>
      <c r="J70" s="505"/>
      <c r="K70" s="505" t="e">
        <v>#N/A</v>
      </c>
      <c r="L70" s="505" t="e">
        <v>#N/A</v>
      </c>
      <c r="M70" s="505" t="e">
        <v>#N/A</v>
      </c>
      <c r="N70" s="505" t="e">
        <v>#N/A</v>
      </c>
      <c r="O70" s="505" t="e">
        <v>#N/A</v>
      </c>
      <c r="P70" s="506" t="s">
        <v>191</v>
      </c>
      <c r="Q70" s="506"/>
      <c r="R70" s="506"/>
      <c r="S70" s="506"/>
      <c r="T70" s="506"/>
      <c r="U70" s="19">
        <v>568</v>
      </c>
      <c r="V70" s="505"/>
      <c r="W70" s="505" t="e">
        <v>#N/A</v>
      </c>
      <c r="X70" s="505" t="e">
        <v>#N/A</v>
      </c>
      <c r="Y70" s="505" t="e">
        <v>#N/A</v>
      </c>
      <c r="Z70" s="505" t="e">
        <v>#N/A</v>
      </c>
      <c r="AA70" s="505" t="e">
        <v>#N/A</v>
      </c>
      <c r="AB70" s="506" t="s">
        <v>192</v>
      </c>
      <c r="AC70" s="506"/>
      <c r="AD70" s="71">
        <v>590</v>
      </c>
      <c r="AE70" s="505"/>
      <c r="AF70" s="505" t="e">
        <v>#N/A</v>
      </c>
      <c r="AG70" s="505" t="e">
        <v>#N/A</v>
      </c>
      <c r="AH70" s="171" t="s">
        <v>22</v>
      </c>
      <c r="AI70" s="9"/>
    </row>
    <row r="71" spans="1:35" s="6" customFormat="1" ht="12.75" customHeight="1" x14ac:dyDescent="0.25">
      <c r="B71" s="9"/>
      <c r="C71" s="9"/>
      <c r="D71" s="494"/>
      <c r="E71" s="133">
        <v>127</v>
      </c>
      <c r="F71" s="500" t="s">
        <v>197</v>
      </c>
      <c r="G71" s="501"/>
      <c r="H71" s="501"/>
      <c r="I71" s="20">
        <v>768</v>
      </c>
      <c r="J71" s="433"/>
      <c r="K71" s="433" t="e">
        <v>#N/A</v>
      </c>
      <c r="L71" s="433" t="e">
        <v>#N/A</v>
      </c>
      <c r="M71" s="433" t="e">
        <v>#N/A</v>
      </c>
      <c r="N71" s="433" t="e">
        <v>#N/A</v>
      </c>
      <c r="O71" s="433" t="e">
        <v>#N/A</v>
      </c>
      <c r="P71" s="502" t="s">
        <v>191</v>
      </c>
      <c r="Q71" s="502"/>
      <c r="R71" s="502"/>
      <c r="S71" s="502"/>
      <c r="T71" s="502"/>
      <c r="U71" s="20">
        <v>769</v>
      </c>
      <c r="V71" s="433"/>
      <c r="W71" s="433" t="e">
        <v>#N/A</v>
      </c>
      <c r="X71" s="433" t="e">
        <v>#N/A</v>
      </c>
      <c r="Y71" s="433" t="e">
        <v>#N/A</v>
      </c>
      <c r="Z71" s="433" t="e">
        <v>#N/A</v>
      </c>
      <c r="AA71" s="433" t="e">
        <v>#N/A</v>
      </c>
      <c r="AB71" s="502" t="s">
        <v>192</v>
      </c>
      <c r="AC71" s="502"/>
      <c r="AD71" s="77">
        <v>770</v>
      </c>
      <c r="AE71" s="433"/>
      <c r="AF71" s="433" t="e">
        <v>#N/A</v>
      </c>
      <c r="AG71" s="433" t="e">
        <v>#N/A</v>
      </c>
      <c r="AH71" s="172" t="s">
        <v>22</v>
      </c>
      <c r="AI71" s="9"/>
    </row>
    <row r="72" spans="1:35" s="6" customFormat="1" ht="3" customHeight="1" x14ac:dyDescent="0.25">
      <c r="B72" s="9"/>
      <c r="C72" s="9"/>
      <c r="D72" s="173"/>
      <c r="E72" s="24"/>
      <c r="F72" s="174"/>
      <c r="G72" s="174"/>
      <c r="H72" s="174"/>
      <c r="I72" s="24"/>
      <c r="J72" s="24"/>
      <c r="K72" s="24"/>
      <c r="L72" s="24"/>
      <c r="M72" s="24"/>
      <c r="N72" s="24"/>
      <c r="O72" s="24"/>
      <c r="P72" s="129"/>
      <c r="Q72" s="129"/>
      <c r="R72" s="129"/>
      <c r="S72" s="129"/>
      <c r="T72" s="129"/>
      <c r="U72" s="24"/>
      <c r="V72" s="24"/>
      <c r="W72" s="24"/>
      <c r="X72" s="24"/>
      <c r="Y72" s="24"/>
      <c r="Z72" s="24"/>
      <c r="AA72" s="24"/>
      <c r="AB72" s="129"/>
      <c r="AC72" s="24"/>
      <c r="AD72" s="64"/>
      <c r="AE72" s="64"/>
      <c r="AF72" s="64"/>
      <c r="AG72" s="64"/>
      <c r="AH72" s="16"/>
      <c r="AI72" s="9"/>
    </row>
    <row r="73" spans="1:35" s="6" customFormat="1" ht="8.25" customHeight="1" x14ac:dyDescent="0.25">
      <c r="B73" s="9"/>
      <c r="C73" s="9"/>
      <c r="D73" s="175"/>
      <c r="E73" s="93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93"/>
      <c r="T73" s="93"/>
      <c r="U73" s="24"/>
      <c r="V73" s="24"/>
      <c r="W73" s="24"/>
      <c r="X73" s="24"/>
      <c r="Y73" s="24"/>
      <c r="Z73" s="24"/>
      <c r="AA73" s="24"/>
      <c r="AB73" s="24"/>
      <c r="AC73" s="24"/>
      <c r="AD73" s="95"/>
      <c r="AE73" s="95"/>
      <c r="AF73" s="64"/>
      <c r="AG73" s="64"/>
      <c r="AH73" s="95"/>
      <c r="AI73" s="9"/>
    </row>
    <row r="74" spans="1:35" ht="16.5" customHeight="1" x14ac:dyDescent="0.25">
      <c r="A74" s="6"/>
      <c r="B74" s="9"/>
      <c r="C74" s="9"/>
      <c r="D74" s="175"/>
      <c r="E74" s="93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93"/>
      <c r="T74" s="93"/>
      <c r="U74" s="24"/>
      <c r="V74" s="24"/>
      <c r="W74" s="24"/>
      <c r="X74" s="24"/>
      <c r="Y74" s="24"/>
      <c r="Z74" s="24"/>
      <c r="AA74" s="24"/>
      <c r="AB74" s="24"/>
      <c r="AC74" s="24"/>
      <c r="AD74" s="156"/>
      <c r="AE74" s="156"/>
      <c r="AF74" s="136"/>
      <c r="AG74" s="136"/>
      <c r="AH74" s="156"/>
      <c r="AI74" s="9"/>
    </row>
    <row r="75" spans="1:35" ht="3" customHeight="1" x14ac:dyDescent="0.25">
      <c r="A75" s="6"/>
      <c r="B75" s="9"/>
      <c r="C75" s="9"/>
      <c r="D75" s="175"/>
      <c r="E75" s="93"/>
      <c r="F75" s="507"/>
      <c r="G75" s="507"/>
      <c r="H75" s="507"/>
      <c r="I75" s="507"/>
      <c r="J75" s="507"/>
      <c r="K75" s="507"/>
      <c r="L75" s="507"/>
      <c r="M75" s="507"/>
      <c r="N75" s="24"/>
      <c r="O75" s="24"/>
      <c r="P75" s="24"/>
      <c r="Q75" s="24"/>
      <c r="R75" s="24"/>
      <c r="S75" s="93"/>
      <c r="T75" s="93"/>
      <c r="U75" s="24"/>
      <c r="V75" s="24"/>
      <c r="W75" s="24"/>
      <c r="X75" s="24"/>
      <c r="Y75" s="24"/>
      <c r="Z75" s="24"/>
      <c r="AA75" s="24"/>
      <c r="AB75" s="24"/>
      <c r="AC75" s="24"/>
      <c r="AD75" s="156"/>
      <c r="AE75" s="156"/>
      <c r="AF75" s="136"/>
      <c r="AG75" s="136"/>
      <c r="AH75" s="156"/>
      <c r="AI75" s="9"/>
    </row>
    <row r="76" spans="1:35" ht="12" hidden="1" customHeight="1" x14ac:dyDescent="0.25">
      <c r="A76" s="6"/>
      <c r="B76" s="9"/>
      <c r="C76" s="9"/>
      <c r="D76" s="24"/>
      <c r="E76" s="88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176"/>
      <c r="AE76" s="177"/>
      <c r="AF76" s="177"/>
      <c r="AG76" s="177"/>
      <c r="AH76" s="177"/>
      <c r="AI76" s="9"/>
    </row>
    <row r="77" spans="1:35" ht="13.5" customHeight="1" x14ac:dyDescent="0.25">
      <c r="A77" s="6"/>
      <c r="B77" s="9"/>
      <c r="C77" s="9"/>
      <c r="D77" s="24"/>
      <c r="E77" s="43">
        <v>128</v>
      </c>
      <c r="F77" s="508" t="s">
        <v>198</v>
      </c>
      <c r="G77" s="509"/>
      <c r="H77" s="509"/>
      <c r="I77" s="509"/>
      <c r="J77" s="509"/>
      <c r="K77" s="509"/>
      <c r="L77" s="509"/>
      <c r="M77" s="509"/>
      <c r="N77" s="509"/>
      <c r="O77" s="509"/>
      <c r="P77" s="509"/>
      <c r="Q77" s="509"/>
      <c r="R77" s="509"/>
      <c r="S77" s="509"/>
      <c r="T77" s="509"/>
      <c r="U77" s="509"/>
      <c r="V77" s="509"/>
      <c r="W77" s="509"/>
      <c r="X77" s="509"/>
      <c r="Y77" s="509"/>
      <c r="Z77" s="509"/>
      <c r="AA77" s="509"/>
      <c r="AB77" s="509"/>
      <c r="AC77" s="510"/>
      <c r="AD77" s="159">
        <v>547</v>
      </c>
      <c r="AE77" s="511">
        <f>'F29 Reverso'!AE9+'F29 Reverso'!AE11+'F29 Reverso'!AE12+'F29 Reverso'!AE20+'F29 Reverso'!AE48-'F29 Reverso'!AE56+'F29 Reverso'!AE63-'F29 Reverso'!AE66-'F29 Reverso'!AE67-'F29 Reverso'!AE68-'F29 Reverso'!AE69-'F29 Reverso'!AE70-AE71</f>
        <v>0</v>
      </c>
      <c r="AF77" s="512"/>
      <c r="AG77" s="513"/>
      <c r="AH77" s="178" t="s">
        <v>36</v>
      </c>
      <c r="AI77" s="9"/>
    </row>
    <row r="78" spans="1:35" ht="5.25" customHeight="1" x14ac:dyDescent="0.25">
      <c r="B78" s="9"/>
      <c r="C78" s="9"/>
      <c r="D78" s="24"/>
      <c r="E78" s="26"/>
      <c r="F78" s="26"/>
      <c r="G78" s="26"/>
      <c r="H78" s="26"/>
      <c r="I78" s="26"/>
      <c r="J78" s="514"/>
      <c r="K78" s="514"/>
      <c r="L78" s="514"/>
      <c r="M78" s="514"/>
      <c r="N78" s="514"/>
      <c r="O78" s="514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90"/>
      <c r="AE78" s="90"/>
      <c r="AF78" s="90"/>
      <c r="AG78" s="90"/>
      <c r="AH78" s="90"/>
      <c r="AI78" s="9"/>
    </row>
    <row r="79" spans="1:35" ht="14.25" customHeight="1" x14ac:dyDescent="0.25">
      <c r="B79" s="9"/>
      <c r="C79" s="9"/>
      <c r="D79" s="491" t="s">
        <v>199</v>
      </c>
      <c r="E79" s="131">
        <v>129</v>
      </c>
      <c r="F79" s="515" t="s">
        <v>200</v>
      </c>
      <c r="G79" s="515"/>
      <c r="H79" s="515"/>
      <c r="I79" s="515"/>
      <c r="J79" s="515"/>
      <c r="K79" s="515"/>
      <c r="L79" s="515"/>
      <c r="M79" s="515"/>
      <c r="N79" s="104">
        <v>728</v>
      </c>
      <c r="O79" s="444"/>
      <c r="P79" s="444" t="e">
        <v>#N/A</v>
      </c>
      <c r="Q79" s="444" t="e">
        <v>#N/A</v>
      </c>
      <c r="R79" s="444" t="e">
        <v>#N/A</v>
      </c>
      <c r="S79" s="444" t="e">
        <v>#N/A</v>
      </c>
      <c r="T79" s="444" t="e">
        <v>#N/A</v>
      </c>
      <c r="U79" s="516" t="e">
        <v>#N/A</v>
      </c>
      <c r="V79" s="26"/>
      <c r="W79" s="26"/>
      <c r="X79" s="26"/>
      <c r="Y79" s="26"/>
      <c r="Z79" s="26"/>
      <c r="AA79" s="26"/>
      <c r="AB79" s="26"/>
      <c r="AC79" s="26"/>
      <c r="AD79" s="90"/>
      <c r="AE79" s="90"/>
      <c r="AF79" s="90"/>
      <c r="AG79" s="90"/>
      <c r="AH79" s="90"/>
      <c r="AI79" s="9"/>
    </row>
    <row r="80" spans="1:35" ht="14.25" customHeight="1" x14ac:dyDescent="0.25">
      <c r="B80" s="9"/>
      <c r="C80" s="9"/>
      <c r="D80" s="492"/>
      <c r="E80" s="132">
        <v>130</v>
      </c>
      <c r="F80" s="517" t="s">
        <v>201</v>
      </c>
      <c r="G80" s="517"/>
      <c r="H80" s="517"/>
      <c r="I80" s="517"/>
      <c r="J80" s="517"/>
      <c r="K80" s="517"/>
      <c r="L80" s="517"/>
      <c r="M80" s="517"/>
      <c r="N80" s="12">
        <v>707</v>
      </c>
      <c r="O80" s="416"/>
      <c r="P80" s="416" t="e">
        <v>#N/A</v>
      </c>
      <c r="Q80" s="416" t="e">
        <v>#N/A</v>
      </c>
      <c r="R80" s="416" t="e">
        <v>#N/A</v>
      </c>
      <c r="S80" s="416" t="e">
        <v>#N/A</v>
      </c>
      <c r="T80" s="416" t="e">
        <v>#N/A</v>
      </c>
      <c r="U80" s="518" t="e">
        <v>#N/A</v>
      </c>
      <c r="V80" s="179"/>
      <c r="W80" s="179"/>
      <c r="X80" s="179"/>
      <c r="Y80" s="179"/>
      <c r="Z80" s="26"/>
      <c r="AA80" s="26"/>
      <c r="AB80" s="26"/>
      <c r="AC80" s="26"/>
      <c r="AD80" s="90"/>
      <c r="AE80" s="90"/>
      <c r="AF80" s="90"/>
      <c r="AG80" s="90"/>
      <c r="AH80" s="90"/>
      <c r="AI80" s="9"/>
    </row>
    <row r="81" spans="2:35" ht="14.25" customHeight="1" x14ac:dyDescent="0.25">
      <c r="B81" s="9"/>
      <c r="C81" s="9"/>
      <c r="D81" s="492"/>
      <c r="E81" s="132">
        <v>131</v>
      </c>
      <c r="F81" s="517" t="s">
        <v>202</v>
      </c>
      <c r="G81" s="517"/>
      <c r="H81" s="517"/>
      <c r="I81" s="517"/>
      <c r="J81" s="517"/>
      <c r="K81" s="517"/>
      <c r="L81" s="517"/>
      <c r="M81" s="517"/>
      <c r="N81" s="12">
        <v>73</v>
      </c>
      <c r="O81" s="416"/>
      <c r="P81" s="416" t="e">
        <v>#N/A</v>
      </c>
      <c r="Q81" s="416" t="e">
        <v>#N/A</v>
      </c>
      <c r="R81" s="416" t="e">
        <v>#N/A</v>
      </c>
      <c r="S81" s="416" t="e">
        <v>#N/A</v>
      </c>
      <c r="T81" s="416" t="e">
        <v>#N/A</v>
      </c>
      <c r="U81" s="518" t="e">
        <v>#N/A</v>
      </c>
      <c r="V81" s="179"/>
      <c r="W81" s="179"/>
      <c r="X81" s="179"/>
      <c r="Y81" s="179"/>
      <c r="Z81" s="26"/>
      <c r="AA81" s="26"/>
      <c r="AB81" s="26"/>
      <c r="AC81" s="26"/>
      <c r="AD81" s="90"/>
      <c r="AE81" s="90"/>
      <c r="AF81" s="90"/>
      <c r="AG81" s="90"/>
      <c r="AH81" s="90"/>
      <c r="AI81" s="9"/>
    </row>
    <row r="82" spans="2:35" ht="14.25" customHeight="1" x14ac:dyDescent="0.25">
      <c r="B82" s="9"/>
      <c r="C82" s="9"/>
      <c r="D82" s="492"/>
      <c r="E82" s="132">
        <v>132</v>
      </c>
      <c r="F82" s="517" t="s">
        <v>203</v>
      </c>
      <c r="G82" s="517"/>
      <c r="H82" s="517"/>
      <c r="I82" s="517"/>
      <c r="J82" s="517"/>
      <c r="K82" s="517"/>
      <c r="L82" s="517"/>
      <c r="M82" s="517"/>
      <c r="N82" s="12">
        <v>130</v>
      </c>
      <c r="O82" s="416"/>
      <c r="P82" s="416" t="e">
        <v>#N/A</v>
      </c>
      <c r="Q82" s="416" t="e">
        <v>#N/A</v>
      </c>
      <c r="R82" s="416" t="e">
        <v>#N/A</v>
      </c>
      <c r="S82" s="416" t="e">
        <v>#N/A</v>
      </c>
      <c r="T82" s="416" t="e">
        <v>#N/A</v>
      </c>
      <c r="U82" s="518" t="e">
        <v>#N/A</v>
      </c>
      <c r="V82" s="179"/>
      <c r="W82" s="179"/>
      <c r="X82" s="179"/>
      <c r="Y82" s="179"/>
      <c r="Z82" s="26"/>
      <c r="AA82" s="26"/>
      <c r="AB82" s="26"/>
      <c r="AC82" s="26"/>
      <c r="AD82" s="90"/>
      <c r="AE82" s="90"/>
      <c r="AF82" s="90"/>
      <c r="AG82" s="90"/>
      <c r="AH82" s="90"/>
      <c r="AI82" s="9"/>
    </row>
    <row r="83" spans="2:35" ht="14.25" customHeight="1" x14ac:dyDescent="0.25">
      <c r="B83" s="9"/>
      <c r="C83" s="9"/>
      <c r="D83" s="493"/>
      <c r="E83" s="170">
        <v>133</v>
      </c>
      <c r="F83" s="527" t="s">
        <v>204</v>
      </c>
      <c r="G83" s="527"/>
      <c r="H83" s="527"/>
      <c r="I83" s="527"/>
      <c r="J83" s="527"/>
      <c r="K83" s="527"/>
      <c r="L83" s="527"/>
      <c r="M83" s="527"/>
      <c r="N83" s="19">
        <v>591</v>
      </c>
      <c r="O83" s="505"/>
      <c r="P83" s="505" t="e">
        <v>#N/A</v>
      </c>
      <c r="Q83" s="505" t="e">
        <v>#N/A</v>
      </c>
      <c r="R83" s="505" t="e">
        <v>#N/A</v>
      </c>
      <c r="S83" s="505" t="e">
        <v>#N/A</v>
      </c>
      <c r="T83" s="505" t="e">
        <v>#N/A</v>
      </c>
      <c r="U83" s="528" t="e">
        <v>#N/A</v>
      </c>
      <c r="V83" s="179"/>
      <c r="W83" s="179"/>
      <c r="X83" s="179"/>
      <c r="Y83" s="179"/>
      <c r="Z83" s="26"/>
      <c r="AA83" s="26"/>
      <c r="AB83" s="26"/>
      <c r="AC83" s="26"/>
      <c r="AD83" s="90"/>
      <c r="AE83" s="90"/>
      <c r="AF83" s="90"/>
      <c r="AG83" s="90"/>
      <c r="AH83" s="90"/>
      <c r="AI83" s="9"/>
    </row>
    <row r="84" spans="2:35" ht="14.25" customHeight="1" x14ac:dyDescent="0.25">
      <c r="B84" s="9"/>
      <c r="C84" s="9"/>
      <c r="D84" s="494"/>
      <c r="E84" s="133">
        <v>134</v>
      </c>
      <c r="F84" s="529" t="s">
        <v>205</v>
      </c>
      <c r="G84" s="529"/>
      <c r="H84" s="529"/>
      <c r="I84" s="529"/>
      <c r="J84" s="529"/>
      <c r="K84" s="529"/>
      <c r="L84" s="529"/>
      <c r="M84" s="529"/>
      <c r="N84" s="20">
        <v>771</v>
      </c>
      <c r="O84" s="433"/>
      <c r="P84" s="433" t="e">
        <v>#N/A</v>
      </c>
      <c r="Q84" s="433" t="e">
        <v>#N/A</v>
      </c>
      <c r="R84" s="433" t="e">
        <v>#N/A</v>
      </c>
      <c r="S84" s="433" t="e">
        <v>#N/A</v>
      </c>
      <c r="T84" s="433" t="e">
        <v>#N/A</v>
      </c>
      <c r="U84" s="530" t="e">
        <v>#N/A</v>
      </c>
      <c r="V84" s="179"/>
      <c r="W84" s="179"/>
      <c r="X84" s="179"/>
      <c r="Y84" s="179"/>
      <c r="Z84" s="26"/>
      <c r="AA84" s="26"/>
      <c r="AB84" s="26"/>
      <c r="AC84" s="26"/>
      <c r="AD84" s="90"/>
      <c r="AE84" s="90"/>
      <c r="AF84" s="90"/>
      <c r="AG84" s="90"/>
      <c r="AH84" s="90"/>
      <c r="AI84" s="9"/>
    </row>
    <row r="85" spans="2:35" ht="8.1" customHeight="1" x14ac:dyDescent="0.25">
      <c r="B85" s="9"/>
      <c r="C85" s="56"/>
      <c r="D85" s="180"/>
      <c r="E85" s="58"/>
      <c r="F85" s="181"/>
      <c r="G85" s="181"/>
      <c r="H85" s="181"/>
      <c r="I85" s="181"/>
      <c r="J85" s="181"/>
      <c r="K85" s="181"/>
      <c r="L85" s="181"/>
      <c r="M85" s="181"/>
      <c r="N85" s="10"/>
      <c r="O85" s="182"/>
      <c r="P85" s="182"/>
      <c r="Q85" s="182"/>
      <c r="R85" s="182"/>
      <c r="S85" s="182"/>
      <c r="T85" s="182"/>
      <c r="U85" s="182"/>
      <c r="V85" s="183"/>
      <c r="W85" s="183"/>
      <c r="X85" s="183"/>
      <c r="Y85" s="183"/>
      <c r="Z85" s="90"/>
      <c r="AA85" s="90"/>
      <c r="AB85" s="90"/>
      <c r="AC85" s="90"/>
      <c r="AD85" s="90"/>
      <c r="AE85" s="90"/>
      <c r="AF85" s="90"/>
      <c r="AG85" s="90"/>
      <c r="AH85" s="90"/>
      <c r="AI85" s="9"/>
    </row>
    <row r="86" spans="2:35" ht="9.75" customHeight="1" x14ac:dyDescent="0.25">
      <c r="B86" s="9"/>
      <c r="C86" s="9"/>
      <c r="D86" s="519" t="s">
        <v>206</v>
      </c>
      <c r="E86" s="520"/>
      <c r="F86" s="520"/>
      <c r="G86" s="520"/>
      <c r="H86" s="520"/>
      <c r="I86" s="520"/>
      <c r="J86" s="520"/>
      <c r="K86" s="520"/>
      <c r="L86" s="520"/>
      <c r="M86" s="520"/>
      <c r="N86" s="520"/>
      <c r="O86" s="520"/>
      <c r="P86" s="520"/>
      <c r="Q86" s="520"/>
      <c r="R86" s="520"/>
      <c r="S86" s="520"/>
      <c r="T86" s="520"/>
      <c r="U86" s="520"/>
      <c r="V86" s="520"/>
      <c r="W86" s="520"/>
      <c r="X86" s="520"/>
      <c r="Y86" s="520"/>
      <c r="Z86" s="520"/>
      <c r="AA86" s="520"/>
      <c r="AB86" s="520"/>
      <c r="AC86" s="520"/>
      <c r="AD86" s="520"/>
      <c r="AE86" s="520"/>
      <c r="AF86" s="520"/>
      <c r="AG86" s="520"/>
      <c r="AH86" s="521"/>
      <c r="AI86" s="9"/>
    </row>
    <row r="87" spans="2:35" ht="10.5" customHeight="1" x14ac:dyDescent="0.25">
      <c r="D87" s="522">
        <v>6</v>
      </c>
      <c r="E87" s="523"/>
      <c r="F87" s="524" t="s">
        <v>207</v>
      </c>
      <c r="G87" s="524"/>
      <c r="H87" s="524"/>
      <c r="I87" s="524"/>
      <c r="J87" s="524"/>
      <c r="K87" s="524"/>
      <c r="L87" s="524"/>
      <c r="M87" s="524"/>
      <c r="N87" s="524"/>
      <c r="O87" s="525">
        <v>610</v>
      </c>
      <c r="P87" s="525"/>
      <c r="Q87" s="524" t="s">
        <v>208</v>
      </c>
      <c r="R87" s="524"/>
      <c r="S87" s="524"/>
      <c r="T87" s="524"/>
      <c r="U87" s="524"/>
      <c r="V87" s="524"/>
      <c r="W87" s="184">
        <v>611</v>
      </c>
      <c r="X87" s="524" t="s">
        <v>209</v>
      </c>
      <c r="Y87" s="524"/>
      <c r="Z87" s="524"/>
      <c r="AA87" s="524"/>
      <c r="AB87" s="524"/>
      <c r="AC87" s="184">
        <v>612</v>
      </c>
      <c r="AD87" s="524" t="s">
        <v>210</v>
      </c>
      <c r="AE87" s="524"/>
      <c r="AF87" s="524"/>
      <c r="AG87" s="524"/>
      <c r="AH87" s="526"/>
      <c r="AI87" s="9"/>
    </row>
    <row r="88" spans="2:35" ht="10.5" customHeight="1" x14ac:dyDescent="0.25">
      <c r="B88" s="9"/>
      <c r="C88" s="9"/>
      <c r="D88" s="535"/>
      <c r="E88" s="536"/>
      <c r="F88" s="536"/>
      <c r="G88" s="536"/>
      <c r="H88" s="536"/>
      <c r="I88" s="536"/>
      <c r="J88" s="536"/>
      <c r="K88" s="536"/>
      <c r="L88" s="536"/>
      <c r="M88" s="536"/>
      <c r="N88" s="537"/>
      <c r="O88" s="532"/>
      <c r="P88" s="532"/>
      <c r="Q88" s="532"/>
      <c r="R88" s="532"/>
      <c r="S88" s="532"/>
      <c r="T88" s="532"/>
      <c r="U88" s="532"/>
      <c r="V88" s="532"/>
      <c r="W88" s="532"/>
      <c r="X88" s="532"/>
      <c r="Y88" s="532"/>
      <c r="Z88" s="532"/>
      <c r="AA88" s="532"/>
      <c r="AB88" s="532"/>
      <c r="AC88" s="532"/>
      <c r="AD88" s="532"/>
      <c r="AE88" s="532"/>
      <c r="AF88" s="532"/>
      <c r="AG88" s="532"/>
      <c r="AH88" s="534"/>
      <c r="AI88" s="9"/>
    </row>
    <row r="89" spans="2:35" ht="12" customHeight="1" x14ac:dyDescent="0.25">
      <c r="B89" s="9"/>
      <c r="C89" s="9"/>
      <c r="D89" s="538">
        <v>8</v>
      </c>
      <c r="E89" s="539"/>
      <c r="F89" s="524" t="s">
        <v>211</v>
      </c>
      <c r="G89" s="524"/>
      <c r="H89" s="12">
        <v>53</v>
      </c>
      <c r="I89" s="524" t="s">
        <v>212</v>
      </c>
      <c r="J89" s="524"/>
      <c r="K89" s="184">
        <v>613</v>
      </c>
      <c r="L89" s="540" t="s">
        <v>213</v>
      </c>
      <c r="M89" s="540"/>
      <c r="N89" s="540"/>
      <c r="O89" s="525">
        <v>9</v>
      </c>
      <c r="P89" s="525"/>
      <c r="Q89" s="524" t="s">
        <v>214</v>
      </c>
      <c r="R89" s="524"/>
      <c r="S89" s="524"/>
      <c r="T89" s="524"/>
      <c r="U89" s="524"/>
      <c r="V89" s="524"/>
      <c r="W89" s="184">
        <v>601</v>
      </c>
      <c r="X89" s="524" t="s">
        <v>215</v>
      </c>
      <c r="Y89" s="524"/>
      <c r="Z89" s="524"/>
      <c r="AA89" s="524"/>
      <c r="AB89" s="524"/>
      <c r="AC89" s="184">
        <v>604</v>
      </c>
      <c r="AD89" s="524" t="s">
        <v>216</v>
      </c>
      <c r="AE89" s="524"/>
      <c r="AF89" s="524"/>
      <c r="AG89" s="524"/>
      <c r="AH89" s="526"/>
      <c r="AI89" s="9"/>
    </row>
    <row r="90" spans="2:35" ht="10.5" customHeight="1" x14ac:dyDescent="0.25">
      <c r="B90" s="9"/>
      <c r="C90" s="9"/>
      <c r="D90" s="531"/>
      <c r="E90" s="532"/>
      <c r="F90" s="532"/>
      <c r="G90" s="532"/>
      <c r="H90" s="533"/>
      <c r="I90" s="533"/>
      <c r="J90" s="533"/>
      <c r="K90" s="533"/>
      <c r="L90" s="533"/>
      <c r="M90" s="533"/>
      <c r="N90" s="533"/>
      <c r="O90" s="533"/>
      <c r="P90" s="533"/>
      <c r="Q90" s="533"/>
      <c r="R90" s="533"/>
      <c r="S90" s="533"/>
      <c r="T90" s="533"/>
      <c r="U90" s="533"/>
      <c r="V90" s="533"/>
      <c r="W90" s="533"/>
      <c r="X90" s="533"/>
      <c r="Y90" s="533"/>
      <c r="Z90" s="533"/>
      <c r="AA90" s="533"/>
      <c r="AB90" s="533"/>
      <c r="AC90" s="532"/>
      <c r="AD90" s="532"/>
      <c r="AE90" s="532"/>
      <c r="AF90" s="532"/>
      <c r="AG90" s="532"/>
      <c r="AH90" s="534"/>
      <c r="AI90" s="9"/>
    </row>
    <row r="91" spans="2:35" ht="12" customHeight="1" x14ac:dyDescent="0.25">
      <c r="B91" s="9"/>
      <c r="C91" s="9"/>
      <c r="D91" s="538">
        <v>55</v>
      </c>
      <c r="E91" s="539" t="e">
        <v>#VALUE!</v>
      </c>
      <c r="F91" s="545" t="s">
        <v>217</v>
      </c>
      <c r="G91" s="545"/>
      <c r="H91" s="12">
        <v>44</v>
      </c>
      <c r="I91" s="524" t="s">
        <v>218</v>
      </c>
      <c r="J91" s="524"/>
      <c r="K91" s="524"/>
      <c r="L91" s="524"/>
      <c r="M91" s="524"/>
      <c r="N91" s="524"/>
      <c r="O91" s="525">
        <v>726</v>
      </c>
      <c r="P91" s="525" t="e">
        <v>#VALUE!</v>
      </c>
      <c r="Q91" s="524" t="s">
        <v>219</v>
      </c>
      <c r="R91" s="524"/>
      <c r="S91" s="524"/>
      <c r="T91" s="524"/>
      <c r="U91" s="524"/>
      <c r="V91" s="524"/>
      <c r="W91" s="184">
        <v>313</v>
      </c>
      <c r="X91" s="524" t="s">
        <v>220</v>
      </c>
      <c r="Y91" s="524"/>
      <c r="Z91" s="524"/>
      <c r="AA91" s="524"/>
      <c r="AB91" s="524"/>
      <c r="AC91" s="185">
        <v>314</v>
      </c>
      <c r="AD91" s="524" t="s">
        <v>221</v>
      </c>
      <c r="AE91" s="524"/>
      <c r="AF91" s="524"/>
      <c r="AG91" s="524"/>
      <c r="AH91" s="526"/>
    </row>
    <row r="92" spans="2:35" ht="12" customHeight="1" x14ac:dyDescent="0.25">
      <c r="B92" s="9"/>
      <c r="C92" s="9"/>
      <c r="D92" s="541"/>
      <c r="E92" s="542"/>
      <c r="F92" s="542"/>
      <c r="G92" s="542"/>
      <c r="H92" s="542"/>
      <c r="I92" s="542"/>
      <c r="J92" s="542"/>
      <c r="K92" s="542"/>
      <c r="L92" s="542"/>
      <c r="M92" s="542"/>
      <c r="N92" s="542"/>
      <c r="O92" s="542"/>
      <c r="P92" s="542"/>
      <c r="Q92" s="542"/>
      <c r="R92" s="542"/>
      <c r="S92" s="542"/>
      <c r="T92" s="542"/>
      <c r="U92" s="542"/>
      <c r="V92" s="542"/>
      <c r="W92" s="542"/>
      <c r="X92" s="542"/>
      <c r="Y92" s="542"/>
      <c r="Z92" s="542"/>
      <c r="AA92" s="542"/>
      <c r="AB92" s="542"/>
      <c r="AC92" s="543"/>
      <c r="AD92" s="543"/>
      <c r="AE92" s="543"/>
      <c r="AF92" s="543"/>
      <c r="AG92" s="543"/>
      <c r="AH92" s="544"/>
      <c r="AI92" s="9"/>
    </row>
    <row r="93" spans="2:35" ht="12" customHeight="1" x14ac:dyDescent="0.25">
      <c r="B93" s="9"/>
      <c r="C93" s="9"/>
      <c r="D93" s="24"/>
      <c r="E93" s="93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93"/>
      <c r="T93" s="93"/>
      <c r="U93" s="24"/>
      <c r="V93" s="24"/>
      <c r="W93" s="24"/>
      <c r="X93" s="24"/>
      <c r="Y93" s="24"/>
      <c r="Z93" s="24"/>
      <c r="AA93" s="24"/>
      <c r="AB93" s="24"/>
      <c r="AC93" s="24"/>
      <c r="AD93" s="93"/>
      <c r="AE93" s="93"/>
      <c r="AF93" s="24"/>
      <c r="AG93" s="24"/>
      <c r="AH93" s="93"/>
      <c r="AI93" s="9"/>
    </row>
  </sheetData>
  <mergeCells count="206">
    <mergeCell ref="AD91:AH91"/>
    <mergeCell ref="D92:G92"/>
    <mergeCell ref="H92:N92"/>
    <mergeCell ref="O92:V92"/>
    <mergeCell ref="W92:AB92"/>
    <mergeCell ref="AC92:AH92"/>
    <mergeCell ref="D91:E91"/>
    <mergeCell ref="F91:G91"/>
    <mergeCell ref="I91:N91"/>
    <mergeCell ref="O91:P91"/>
    <mergeCell ref="Q91:V91"/>
    <mergeCell ref="X91:AB91"/>
    <mergeCell ref="X89:AB89"/>
    <mergeCell ref="AD89:AH89"/>
    <mergeCell ref="D90:G90"/>
    <mergeCell ref="H90:J90"/>
    <mergeCell ref="K90:N90"/>
    <mergeCell ref="O90:V90"/>
    <mergeCell ref="W90:AB90"/>
    <mergeCell ref="AC90:AH90"/>
    <mergeCell ref="D88:N88"/>
    <mergeCell ref="O88:V88"/>
    <mergeCell ref="W88:AB88"/>
    <mergeCell ref="AC88:AH88"/>
    <mergeCell ref="D89:E89"/>
    <mergeCell ref="F89:G89"/>
    <mergeCell ref="I89:J89"/>
    <mergeCell ref="L89:N89"/>
    <mergeCell ref="O89:P89"/>
    <mergeCell ref="Q89:V89"/>
    <mergeCell ref="D86:AH86"/>
    <mergeCell ref="D87:E87"/>
    <mergeCell ref="F87:N87"/>
    <mergeCell ref="O87:P87"/>
    <mergeCell ref="Q87:V87"/>
    <mergeCell ref="X87:AB87"/>
    <mergeCell ref="AD87:AH87"/>
    <mergeCell ref="O81:U81"/>
    <mergeCell ref="F82:M82"/>
    <mergeCell ref="O82:U82"/>
    <mergeCell ref="F83:M83"/>
    <mergeCell ref="O83:U83"/>
    <mergeCell ref="F84:M84"/>
    <mergeCell ref="O84:U84"/>
    <mergeCell ref="F75:M75"/>
    <mergeCell ref="F77:AC77"/>
    <mergeCell ref="AE77:AG77"/>
    <mergeCell ref="J78:O78"/>
    <mergeCell ref="D79:D84"/>
    <mergeCell ref="F79:M79"/>
    <mergeCell ref="O79:U79"/>
    <mergeCell ref="F80:M80"/>
    <mergeCell ref="O80:U80"/>
    <mergeCell ref="F81:M81"/>
    <mergeCell ref="AB68:AC68"/>
    <mergeCell ref="F71:H71"/>
    <mergeCell ref="J71:O71"/>
    <mergeCell ref="P71:T71"/>
    <mergeCell ref="V71:AA71"/>
    <mergeCell ref="AB71:AC71"/>
    <mergeCell ref="AE71:AG71"/>
    <mergeCell ref="F70:H70"/>
    <mergeCell ref="J70:O70"/>
    <mergeCell ref="P70:T70"/>
    <mergeCell ref="V70:AA70"/>
    <mergeCell ref="AB70:AC70"/>
    <mergeCell ref="AE70:AG70"/>
    <mergeCell ref="D66:D71"/>
    <mergeCell ref="F66:H66"/>
    <mergeCell ref="J66:O66"/>
    <mergeCell ref="P66:T66"/>
    <mergeCell ref="V66:AA66"/>
    <mergeCell ref="AB66:AC66"/>
    <mergeCell ref="AE66:AG66"/>
    <mergeCell ref="F67:H67"/>
    <mergeCell ref="AE68:AG68"/>
    <mergeCell ref="F69:H69"/>
    <mergeCell ref="J69:O69"/>
    <mergeCell ref="P69:T69"/>
    <mergeCell ref="V69:AA69"/>
    <mergeCell ref="AB69:AC69"/>
    <mergeCell ref="AE69:AG69"/>
    <mergeCell ref="J67:O67"/>
    <mergeCell ref="P67:T67"/>
    <mergeCell ref="V67:AA67"/>
    <mergeCell ref="AB67:AC67"/>
    <mergeCell ref="AE67:AG67"/>
    <mergeCell ref="F68:H68"/>
    <mergeCell ref="J68:O68"/>
    <mergeCell ref="P68:T68"/>
    <mergeCell ref="V68:AA68"/>
    <mergeCell ref="F62:M62"/>
    <mergeCell ref="O62:V62"/>
    <mergeCell ref="F63:M63"/>
    <mergeCell ref="O63:V63"/>
    <mergeCell ref="AA56:AC56"/>
    <mergeCell ref="AE56:AG56"/>
    <mergeCell ref="E58:W58"/>
    <mergeCell ref="F59:M59"/>
    <mergeCell ref="O59:V59"/>
    <mergeCell ref="F60:M60"/>
    <mergeCell ref="O60:V60"/>
    <mergeCell ref="Y63:AC63"/>
    <mergeCell ref="AE63:AG63"/>
    <mergeCell ref="AE48:AG48"/>
    <mergeCell ref="D50:D63"/>
    <mergeCell ref="E50:W50"/>
    <mergeCell ref="F51:M51"/>
    <mergeCell ref="O51:V51"/>
    <mergeCell ref="F52:M52"/>
    <mergeCell ref="O52:V52"/>
    <mergeCell ref="F42:V42"/>
    <mergeCell ref="X42:AB42"/>
    <mergeCell ref="F43:V43"/>
    <mergeCell ref="X43:AB43"/>
    <mergeCell ref="F44:V44"/>
    <mergeCell ref="X44:AB44"/>
    <mergeCell ref="F53:M53"/>
    <mergeCell ref="O53:V53"/>
    <mergeCell ref="F54:M54"/>
    <mergeCell ref="O54:V54"/>
    <mergeCell ref="F56:M56"/>
    <mergeCell ref="O56:W56"/>
    <mergeCell ref="F48:M48"/>
    <mergeCell ref="O48:V48"/>
    <mergeCell ref="W48:AC48"/>
    <mergeCell ref="F61:M61"/>
    <mergeCell ref="O61:V61"/>
    <mergeCell ref="F39:V39"/>
    <mergeCell ref="X39:AB39"/>
    <mergeCell ref="F40:V40"/>
    <mergeCell ref="X40:AB40"/>
    <mergeCell ref="F41:V41"/>
    <mergeCell ref="X41:AB41"/>
    <mergeCell ref="F37:M37"/>
    <mergeCell ref="O37:V37"/>
    <mergeCell ref="X37:AB37"/>
    <mergeCell ref="F38:M38"/>
    <mergeCell ref="O38:V38"/>
    <mergeCell ref="X38:AB38"/>
    <mergeCell ref="O35:V35"/>
    <mergeCell ref="X35:AB35"/>
    <mergeCell ref="F36:M36"/>
    <mergeCell ref="O36:V36"/>
    <mergeCell ref="X36:AB36"/>
    <mergeCell ref="E33:M33"/>
    <mergeCell ref="N33:V33"/>
    <mergeCell ref="W33:AC33"/>
    <mergeCell ref="F34:M34"/>
    <mergeCell ref="O34:V34"/>
    <mergeCell ref="X34:AB34"/>
    <mergeCell ref="AE20:AG20"/>
    <mergeCell ref="D22:D48"/>
    <mergeCell ref="E22:V22"/>
    <mergeCell ref="W22:AC22"/>
    <mergeCell ref="B23:B45"/>
    <mergeCell ref="F23:V23"/>
    <mergeCell ref="X23:AB23"/>
    <mergeCell ref="F24:V24"/>
    <mergeCell ref="X24:AB24"/>
    <mergeCell ref="F25:V25"/>
    <mergeCell ref="F29:V29"/>
    <mergeCell ref="X29:AB29"/>
    <mergeCell ref="F30:V30"/>
    <mergeCell ref="X30:AB30"/>
    <mergeCell ref="F31:V31"/>
    <mergeCell ref="X31:AB31"/>
    <mergeCell ref="X25:AB25"/>
    <mergeCell ref="F26:V26"/>
    <mergeCell ref="X26:AB26"/>
    <mergeCell ref="F27:V27"/>
    <mergeCell ref="X27:AB27"/>
    <mergeCell ref="F28:V28"/>
    <mergeCell ref="X28:AB28"/>
    <mergeCell ref="F35:M35"/>
    <mergeCell ref="F20:M20"/>
    <mergeCell ref="O20:V20"/>
    <mergeCell ref="W20:AC20"/>
    <mergeCell ref="D11:D20"/>
    <mergeCell ref="F11:AC11"/>
    <mergeCell ref="F14:V14"/>
    <mergeCell ref="X14:AB14"/>
    <mergeCell ref="F15:V15"/>
    <mergeCell ref="X15:AB15"/>
    <mergeCell ref="F16:V16"/>
    <mergeCell ref="D6:D9"/>
    <mergeCell ref="E6:W6"/>
    <mergeCell ref="AE11:AG11"/>
    <mergeCell ref="F12:AC12"/>
    <mergeCell ref="AE12:AG12"/>
    <mergeCell ref="F17:V17"/>
    <mergeCell ref="X17:AB17"/>
    <mergeCell ref="F18:V18"/>
    <mergeCell ref="X18:AB18"/>
    <mergeCell ref="AE1:AG2"/>
    <mergeCell ref="AD6:AH6"/>
    <mergeCell ref="F7:M7"/>
    <mergeCell ref="O7:W7"/>
    <mergeCell ref="F8:M8"/>
    <mergeCell ref="O8:W8"/>
    <mergeCell ref="F9:AC9"/>
    <mergeCell ref="AE9:AG9"/>
    <mergeCell ref="X16:AB16"/>
    <mergeCell ref="N3:W3"/>
    <mergeCell ref="N4:W4"/>
    <mergeCell ref="R5:AA5"/>
  </mergeCells>
  <hyperlinks>
    <hyperlink ref="AE1" r:id="rId1" display="www.tributasimple.cl" xr:uid="{183309D5-40DE-4EB7-B7E1-904823278826}"/>
    <hyperlink ref="AE1:AG2" r:id="rId2" display="https://institutoitf.cl/" xr:uid="{88D287CC-E5FC-491B-8DB9-21CAAB3697EC}"/>
  </hyperlinks>
  <printOptions horizontalCentered="1"/>
  <pageMargins left="0" right="0" top="0" bottom="0" header="0" footer="0"/>
  <pageSetup scale="73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 29 Anverso</vt:lpstr>
      <vt:lpstr>F29 Reverso</vt:lpstr>
      <vt:lpstr>'F 29 Anverso'!Área_de_impresión</vt:lpstr>
      <vt:lpstr>'F29 Reverso'!Área_de_impresión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Nicolás Espinoza Carrasco</dc:creator>
  <cp:lastModifiedBy>Almendra Alderete</cp:lastModifiedBy>
  <dcterms:created xsi:type="dcterms:W3CDTF">2021-09-22T21:11:09Z</dcterms:created>
  <dcterms:modified xsi:type="dcterms:W3CDTF">2026-02-09T21:38:25Z</dcterms:modified>
</cp:coreProperties>
</file>